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Вариант 1" sheetId="2" r:id="rId1"/>
    <sheet name="Вариант 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" i="5" l="1"/>
  <c r="P67" i="5"/>
  <c r="O67" i="5"/>
  <c r="M67" i="5"/>
  <c r="L67" i="5"/>
  <c r="I67" i="5"/>
  <c r="H67" i="5"/>
  <c r="G67" i="5"/>
  <c r="E67" i="5"/>
  <c r="D67" i="5"/>
  <c r="Q59" i="5"/>
  <c r="P59" i="5"/>
  <c r="O59" i="5"/>
  <c r="M59" i="5"/>
  <c r="L59" i="5"/>
  <c r="I59" i="5"/>
  <c r="H59" i="5"/>
  <c r="G59" i="5"/>
  <c r="E59" i="5"/>
  <c r="D59" i="5"/>
  <c r="Q44" i="5"/>
  <c r="P44" i="5"/>
  <c r="O44" i="5"/>
  <c r="M44" i="5"/>
  <c r="L44" i="5"/>
  <c r="I44" i="5"/>
  <c r="H44" i="5"/>
  <c r="G44" i="5"/>
  <c r="E44" i="5"/>
  <c r="D44" i="5"/>
  <c r="Q23" i="5"/>
  <c r="Q70" i="5" s="1"/>
  <c r="P23" i="5"/>
  <c r="O23" i="5"/>
  <c r="M23" i="5"/>
  <c r="L23" i="5"/>
  <c r="I23" i="5"/>
  <c r="H23" i="5"/>
  <c r="G23" i="5"/>
  <c r="E23" i="5"/>
  <c r="D23" i="5"/>
  <c r="O70" i="5" l="1"/>
  <c r="I70" i="5"/>
  <c r="P70" i="5"/>
  <c r="N70" i="5"/>
  <c r="H70" i="5"/>
  <c r="G70" i="5"/>
  <c r="F70" i="5"/>
  <c r="O55" i="2"/>
  <c r="K59" i="2" s="1"/>
  <c r="P55" i="2"/>
  <c r="N55" i="2"/>
  <c r="L55" i="2"/>
  <c r="K55" i="2"/>
  <c r="G55" i="2"/>
  <c r="H55" i="2"/>
  <c r="C60" i="2" s="1"/>
  <c r="F55" i="2"/>
  <c r="D55" i="2"/>
  <c r="C55" i="2"/>
  <c r="O45" i="2"/>
  <c r="P45" i="2"/>
  <c r="N45" i="2"/>
  <c r="L45" i="2"/>
  <c r="K44" i="2"/>
  <c r="C44" i="2"/>
  <c r="G45" i="2"/>
  <c r="H45" i="2"/>
  <c r="F45" i="2"/>
  <c r="D45" i="2"/>
  <c r="P37" i="2"/>
  <c r="O37" i="2"/>
  <c r="N37" i="2"/>
  <c r="L25" i="2"/>
  <c r="L37" i="2" s="1"/>
  <c r="K61" i="2" s="1"/>
  <c r="D25" i="2"/>
  <c r="D37" i="2" s="1"/>
  <c r="D11" i="2"/>
  <c r="K37" i="2"/>
  <c r="C37" i="2"/>
  <c r="K60" i="2" l="1"/>
  <c r="K58" i="2"/>
  <c r="C61" i="2"/>
  <c r="F37" i="2"/>
  <c r="C58" i="2" s="1"/>
  <c r="G37" i="2"/>
  <c r="C59" i="2" s="1"/>
  <c r="H37" i="2"/>
  <c r="K20" i="2"/>
  <c r="C20" i="2"/>
  <c r="N21" i="2" l="1"/>
  <c r="O21" i="2"/>
  <c r="P21" i="2"/>
  <c r="L21" i="2"/>
  <c r="G21" i="2"/>
  <c r="H21" i="2"/>
  <c r="F21" i="2"/>
  <c r="D21" i="2"/>
</calcChain>
</file>

<file path=xl/comments1.xml><?xml version="1.0" encoding="utf-8"?>
<comments xmlns="http://schemas.openxmlformats.org/spreadsheetml/2006/main">
  <authors>
    <author>Автор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 х1.5.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128х2</t>
        </r>
      </text>
    </comment>
  </commentList>
</comments>
</file>

<file path=xl/sharedStrings.xml><?xml version="1.0" encoding="utf-8"?>
<sst xmlns="http://schemas.openxmlformats.org/spreadsheetml/2006/main" count="341" uniqueCount="89">
  <si>
    <t>Наименование</t>
  </si>
  <si>
    <t>Вес,гр</t>
  </si>
  <si>
    <t>Калорийность</t>
  </si>
  <si>
    <t>Галеты несладкие</t>
  </si>
  <si>
    <t>Сыр</t>
  </si>
  <si>
    <t>Шоколадные конфеты</t>
  </si>
  <si>
    <t>Чай с сахаром</t>
  </si>
  <si>
    <t>Хлеб белый</t>
  </si>
  <si>
    <t>Суп (картофель, морковь, лук, лапша, тушёнка)</t>
  </si>
  <si>
    <t>Печенье</t>
  </si>
  <si>
    <t>Чай с сахаром и лимоном</t>
  </si>
  <si>
    <t>Тушёнка</t>
  </si>
  <si>
    <t>Кукуруза консервированая</t>
  </si>
  <si>
    <t>Горошек консервированный</t>
  </si>
  <si>
    <t>Мармелад</t>
  </si>
  <si>
    <t>Вафли</t>
  </si>
  <si>
    <t>Орехи</t>
  </si>
  <si>
    <t>Цукаты</t>
  </si>
  <si>
    <t>шоколадный батончик</t>
  </si>
  <si>
    <t>Яблоко</t>
  </si>
  <si>
    <t>Картофельное пюре сухое</t>
  </si>
  <si>
    <t>Хлеб пшеничный</t>
  </si>
  <si>
    <t>Для детей в возрасте 7-11 лет</t>
  </si>
  <si>
    <t>Для детей в возрасте 12-17 лет</t>
  </si>
  <si>
    <t>углеводы</t>
  </si>
  <si>
    <t>белки 90 (гр в сутки)</t>
  </si>
  <si>
    <t>углеводы 383 (гр в сутки)</t>
  </si>
  <si>
    <t>Норма общего веса (гр)</t>
  </si>
  <si>
    <t>Норма калорийности обед (35%)</t>
  </si>
  <si>
    <t>Норма калорийности полдник (15%)</t>
  </si>
  <si>
    <t>Норма калорийности ужин (25%)</t>
  </si>
  <si>
    <t>жиры 92 (гр в сутки)</t>
  </si>
  <si>
    <t>белки</t>
  </si>
  <si>
    <t>жиры</t>
  </si>
  <si>
    <t>Сыр Российский 50%</t>
  </si>
  <si>
    <t>Шоколадные конфеты Ассорти (Бабаевский)</t>
  </si>
  <si>
    <t>Норма калорийности в день (+10% к норме в связи с повышенной физ.нагрузкой)</t>
  </si>
  <si>
    <t xml:space="preserve">2585 (ккал в сутки) </t>
  </si>
  <si>
    <t>2992 (ккал в сутки)</t>
  </si>
  <si>
    <t>Общий вес</t>
  </si>
  <si>
    <t>белки 84,7 (гр в сутки)</t>
  </si>
  <si>
    <t>жиры 86,9 (гр в сутки)</t>
  </si>
  <si>
    <t>углеводы 368,5 (гр в сутки)</t>
  </si>
  <si>
    <t>УЖИН</t>
  </si>
  <si>
    <t>ПОЛДНИК</t>
  </si>
  <si>
    <t>ОБЕД</t>
  </si>
  <si>
    <t>Норма калорийности завтрак (25%)</t>
  </si>
  <si>
    <t>Ветчина консервированая</t>
  </si>
  <si>
    <t>Фасоль консервированная белая</t>
  </si>
  <si>
    <t>Норма калорийности</t>
  </si>
  <si>
    <t>ЗАВТРАК</t>
  </si>
  <si>
    <t>картофель</t>
  </si>
  <si>
    <t>морковь</t>
  </si>
  <si>
    <t>лук</t>
  </si>
  <si>
    <t>лапша</t>
  </si>
  <si>
    <t>1.</t>
  </si>
  <si>
    <t>вода</t>
  </si>
  <si>
    <t>крупа рисовая</t>
  </si>
  <si>
    <t>сахар-песок</t>
  </si>
  <si>
    <t>соль йодированная</t>
  </si>
  <si>
    <t>молоко сгущённое с сахаром</t>
  </si>
  <si>
    <t xml:space="preserve">1. </t>
  </si>
  <si>
    <t>2.</t>
  </si>
  <si>
    <t>3.</t>
  </si>
  <si>
    <t>5.</t>
  </si>
  <si>
    <t xml:space="preserve">Каша рисовая </t>
  </si>
  <si>
    <t>Грецкие орехи</t>
  </si>
  <si>
    <t>Батончик мюсли</t>
  </si>
  <si>
    <t>Общий вес (гр)</t>
  </si>
  <si>
    <t>Макароны (отварные с топлённым маслом)</t>
  </si>
  <si>
    <t>калорийность</t>
  </si>
  <si>
    <t>лапша молочная</t>
  </si>
  <si>
    <t xml:space="preserve">Макароны лапша </t>
  </si>
  <si>
    <t>сухое молоко 26%</t>
  </si>
  <si>
    <t xml:space="preserve">Сыр </t>
  </si>
  <si>
    <t>чай с сахаром</t>
  </si>
  <si>
    <t xml:space="preserve">чай </t>
  </si>
  <si>
    <t>сахар</t>
  </si>
  <si>
    <t>Суп овощной</t>
  </si>
  <si>
    <t>тушенка</t>
  </si>
  <si>
    <t>Паштет консервированный</t>
  </si>
  <si>
    <t xml:space="preserve">Картофельное пюре </t>
  </si>
  <si>
    <t xml:space="preserve">Чай    </t>
  </si>
  <si>
    <t>Сахар</t>
  </si>
  <si>
    <t>итого</t>
  </si>
  <si>
    <t xml:space="preserve">Тушёнка </t>
  </si>
  <si>
    <t xml:space="preserve">Макароны (отварные) </t>
  </si>
  <si>
    <t>тушёнка из говядины</t>
  </si>
  <si>
    <t>Консервы рыбные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</si>
</sst>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5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/>
    <xf numFmtId="0" fontId="2" fillId="3" borderId="5" xfId="0" applyFont="1" applyFill="1" applyBorder="1" applyAlignment="1">
      <alignment wrapText="1"/>
    </xf>
    <xf numFmtId="0" fontId="0" fillId="3" borderId="0" xfId="0" applyFill="1"/>
    <xf numFmtId="0" fontId="2" fillId="3" borderId="8" xfId="0" applyFont="1" applyFill="1" applyBorder="1" applyAlignment="1">
      <alignment wrapText="1"/>
    </xf>
    <xf numFmtId="0" fontId="0" fillId="4" borderId="0" xfId="0" applyFill="1"/>
    <xf numFmtId="0" fontId="1" fillId="4" borderId="0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4" borderId="1" xfId="0" applyFill="1" applyBorder="1"/>
    <xf numFmtId="0" fontId="8" fillId="4" borderId="0" xfId="0" applyFont="1" applyFill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0" xfId="0" applyFont="1" applyFill="1" applyBorder="1"/>
    <xf numFmtId="0" fontId="2" fillId="0" borderId="1" xfId="0" applyFont="1" applyFill="1" applyBorder="1" applyAlignment="1">
      <alignment horizontal="center"/>
    </xf>
    <xf numFmtId="2" fontId="0" fillId="0" borderId="0" xfId="0" applyNumberFormat="1"/>
    <xf numFmtId="0" fontId="8" fillId="4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2" fillId="6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0" borderId="0" xfId="0" applyFont="1"/>
    <xf numFmtId="0" fontId="2" fillId="8" borderId="0" xfId="0" applyFont="1" applyFill="1"/>
    <xf numFmtId="0" fontId="2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 wrapText="1"/>
    </xf>
    <xf numFmtId="0" fontId="3" fillId="9" borderId="1" xfId="0" applyFont="1" applyFill="1" applyBorder="1"/>
    <xf numFmtId="0" fontId="9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opLeftCell="A16" workbookViewId="0">
      <selection activeCell="B18" sqref="B18"/>
    </sheetView>
  </sheetViews>
  <sheetFormatPr defaultRowHeight="15" x14ac:dyDescent="0.25"/>
  <cols>
    <col min="2" max="2" width="26" customWidth="1"/>
    <col min="3" max="3" width="14.85546875" customWidth="1"/>
    <col min="4" max="4" width="17.5703125" customWidth="1"/>
    <col min="5" max="5" width="15.140625" customWidth="1"/>
    <col min="6" max="6" width="9.7109375" customWidth="1"/>
    <col min="7" max="7" width="11.28515625" customWidth="1"/>
    <col min="8" max="8" width="11" customWidth="1"/>
    <col min="9" max="9" width="9.140625" style="39"/>
    <col min="10" max="10" width="32.28515625" customWidth="1"/>
    <col min="11" max="11" width="19.28515625" customWidth="1"/>
    <col min="12" max="12" width="21.140625" customWidth="1"/>
    <col min="13" max="13" width="16" customWidth="1"/>
    <col min="14" max="14" width="12.7109375" customWidth="1"/>
    <col min="15" max="15" width="11.5703125" customWidth="1"/>
    <col min="16" max="16" width="11" customWidth="1"/>
  </cols>
  <sheetData>
    <row r="1" spans="1:17" ht="25.5" x14ac:dyDescent="0.35">
      <c r="B1" s="81" t="s">
        <v>22</v>
      </c>
      <c r="C1" s="81"/>
      <c r="D1" s="81"/>
      <c r="E1" s="81"/>
      <c r="F1" s="81"/>
      <c r="G1" s="43"/>
      <c r="H1" s="43"/>
      <c r="J1" s="91" t="s">
        <v>23</v>
      </c>
      <c r="K1" s="91"/>
      <c r="L1" s="91"/>
      <c r="M1" s="91"/>
      <c r="N1" s="91"/>
    </row>
    <row r="2" spans="1:17" ht="78" customHeight="1" x14ac:dyDescent="0.25">
      <c r="B2" s="87" t="s">
        <v>36</v>
      </c>
      <c r="C2" s="87"/>
      <c r="D2" s="87"/>
      <c r="E2" s="10" t="s">
        <v>37</v>
      </c>
      <c r="F2" s="10" t="s">
        <v>40</v>
      </c>
      <c r="G2" s="10" t="s">
        <v>41</v>
      </c>
      <c r="H2" s="10" t="s">
        <v>42</v>
      </c>
      <c r="I2" s="40"/>
      <c r="J2" s="87" t="s">
        <v>36</v>
      </c>
      <c r="K2" s="87"/>
      <c r="L2" s="87"/>
      <c r="M2" s="10" t="s">
        <v>38</v>
      </c>
      <c r="N2" s="10" t="s">
        <v>25</v>
      </c>
      <c r="O2" s="10" t="s">
        <v>31</v>
      </c>
      <c r="P2" s="10" t="s">
        <v>26</v>
      </c>
    </row>
    <row r="3" spans="1:17" ht="49.5" customHeight="1" x14ac:dyDescent="0.25">
      <c r="B3" s="87" t="s">
        <v>46</v>
      </c>
      <c r="C3" s="87"/>
      <c r="D3" s="87"/>
      <c r="E3" s="10">
        <v>646.20000000000005</v>
      </c>
      <c r="F3" s="13">
        <v>21.2</v>
      </c>
      <c r="G3" s="10">
        <v>21.7</v>
      </c>
      <c r="H3" s="10">
        <v>92.2</v>
      </c>
      <c r="I3" s="40"/>
      <c r="J3" s="87" t="s">
        <v>46</v>
      </c>
      <c r="K3" s="87"/>
      <c r="L3" s="87"/>
      <c r="M3" s="10">
        <v>748</v>
      </c>
      <c r="N3" s="10">
        <v>22.5</v>
      </c>
      <c r="O3" s="10">
        <v>23</v>
      </c>
      <c r="P3" s="10">
        <v>95.8</v>
      </c>
    </row>
    <row r="4" spans="1:17" ht="40.5" customHeight="1" x14ac:dyDescent="0.25">
      <c r="B4" s="87" t="s">
        <v>28</v>
      </c>
      <c r="C4" s="87"/>
      <c r="D4" s="87"/>
      <c r="E4" s="10">
        <v>904.7</v>
      </c>
      <c r="F4" s="10">
        <v>29.6</v>
      </c>
      <c r="G4" s="10">
        <v>30.5</v>
      </c>
      <c r="H4" s="10">
        <v>128.9</v>
      </c>
      <c r="I4" s="40"/>
      <c r="J4" s="87" t="s">
        <v>28</v>
      </c>
      <c r="K4" s="87"/>
      <c r="L4" s="87"/>
      <c r="M4" s="10">
        <v>1047.2</v>
      </c>
      <c r="N4" s="10">
        <v>31.5</v>
      </c>
      <c r="O4" s="10">
        <v>32.200000000000003</v>
      </c>
      <c r="P4" s="10">
        <v>134</v>
      </c>
    </row>
    <row r="5" spans="1:17" ht="54.75" customHeight="1" x14ac:dyDescent="0.25">
      <c r="B5" s="87" t="s">
        <v>29</v>
      </c>
      <c r="C5" s="87"/>
      <c r="D5" s="87"/>
      <c r="E5" s="10">
        <v>387.8</v>
      </c>
      <c r="F5" s="10">
        <v>12.7</v>
      </c>
      <c r="G5" s="10">
        <v>13</v>
      </c>
      <c r="H5" s="10">
        <v>55.3</v>
      </c>
      <c r="I5" s="40"/>
      <c r="J5" s="87" t="s">
        <v>29</v>
      </c>
      <c r="K5" s="87"/>
      <c r="L5" s="87"/>
      <c r="M5" s="10">
        <v>448.8</v>
      </c>
      <c r="N5" s="10">
        <v>13.5</v>
      </c>
      <c r="O5" s="10">
        <v>13.8</v>
      </c>
      <c r="P5" s="10">
        <v>57.4</v>
      </c>
    </row>
    <row r="6" spans="1:17" ht="45" customHeight="1" x14ac:dyDescent="0.25">
      <c r="B6" s="87" t="s">
        <v>30</v>
      </c>
      <c r="C6" s="87"/>
      <c r="D6" s="87"/>
      <c r="E6" s="10">
        <v>646.29999999999995</v>
      </c>
      <c r="F6" s="13">
        <v>21.2</v>
      </c>
      <c r="G6" s="10">
        <v>21.7</v>
      </c>
      <c r="H6" s="10">
        <v>92.1</v>
      </c>
      <c r="I6" s="40"/>
      <c r="J6" s="87" t="s">
        <v>30</v>
      </c>
      <c r="K6" s="87"/>
      <c r="L6" s="87"/>
      <c r="M6" s="10">
        <v>748</v>
      </c>
      <c r="N6" s="10">
        <v>22.5</v>
      </c>
      <c r="O6" s="10">
        <v>23</v>
      </c>
      <c r="P6" s="10">
        <v>95.8</v>
      </c>
    </row>
    <row r="7" spans="1:17" ht="32.25" customHeight="1" x14ac:dyDescent="0.25">
      <c r="D7" s="25"/>
      <c r="E7" s="10"/>
      <c r="F7" s="10"/>
      <c r="G7" s="10"/>
      <c r="H7" s="10"/>
      <c r="I7" s="40"/>
      <c r="J7" s="5"/>
      <c r="K7" s="5"/>
      <c r="L7" s="10"/>
      <c r="M7" s="10"/>
      <c r="N7" s="10"/>
      <c r="O7" s="10"/>
      <c r="P7" s="10"/>
    </row>
    <row r="8" spans="1:17" ht="15.75" x14ac:dyDescent="0.25">
      <c r="A8" s="92" t="s">
        <v>50</v>
      </c>
      <c r="B8" s="92"/>
      <c r="C8" s="92"/>
      <c r="D8" s="92"/>
      <c r="E8" s="92"/>
      <c r="F8" s="92"/>
      <c r="G8" s="37"/>
      <c r="H8" s="92" t="s">
        <v>50</v>
      </c>
      <c r="I8" s="92"/>
      <c r="J8" s="92"/>
      <c r="K8" s="92"/>
      <c r="L8" s="92"/>
      <c r="M8" s="92"/>
      <c r="N8" s="92"/>
      <c r="O8" s="37"/>
      <c r="P8" s="37"/>
      <c r="Q8" s="37"/>
    </row>
    <row r="9" spans="1:17" ht="15.75" x14ac:dyDescent="0.25">
      <c r="A9" s="1"/>
      <c r="B9" s="1"/>
      <c r="C9" s="1"/>
      <c r="D9" s="1"/>
      <c r="E9" s="101"/>
      <c r="F9" s="102"/>
      <c r="G9" s="5"/>
      <c r="H9" s="1"/>
      <c r="I9" s="41"/>
      <c r="J9" s="1"/>
      <c r="K9" s="1"/>
      <c r="L9" s="16"/>
      <c r="M9" s="93"/>
      <c r="N9" s="94"/>
    </row>
    <row r="10" spans="1:17" ht="47.25" x14ac:dyDescent="0.25">
      <c r="A10" s="1"/>
      <c r="B10" s="2" t="s">
        <v>0</v>
      </c>
      <c r="C10" s="2" t="s">
        <v>1</v>
      </c>
      <c r="D10" s="2" t="s">
        <v>2</v>
      </c>
      <c r="E10" s="47" t="s">
        <v>49</v>
      </c>
      <c r="F10" s="2" t="s">
        <v>32</v>
      </c>
      <c r="G10" s="30" t="s">
        <v>33</v>
      </c>
      <c r="H10" s="31" t="s">
        <v>24</v>
      </c>
      <c r="I10" s="41"/>
      <c r="J10" s="2" t="s">
        <v>0</v>
      </c>
      <c r="K10" s="2" t="s">
        <v>1</v>
      </c>
      <c r="L10" s="17" t="s">
        <v>2</v>
      </c>
      <c r="M10" s="47" t="s">
        <v>49</v>
      </c>
      <c r="N10" s="17" t="s">
        <v>32</v>
      </c>
      <c r="O10" s="18" t="s">
        <v>33</v>
      </c>
      <c r="P10" s="18" t="s">
        <v>24</v>
      </c>
      <c r="Q10" s="19"/>
    </row>
    <row r="11" spans="1:17" ht="15.75" x14ac:dyDescent="0.25">
      <c r="A11" s="96" t="s">
        <v>61</v>
      </c>
      <c r="B11" s="3" t="s">
        <v>65</v>
      </c>
      <c r="C11" s="4">
        <v>200</v>
      </c>
      <c r="D11" s="4">
        <f>SUM(D12:D16)</f>
        <v>296.89999999999998</v>
      </c>
      <c r="E11" s="88">
        <v>646.20000000000005</v>
      </c>
      <c r="F11" s="20">
        <v>3.8</v>
      </c>
      <c r="G11" s="51">
        <v>4.8</v>
      </c>
      <c r="H11" s="22">
        <v>39.6</v>
      </c>
      <c r="I11" s="41"/>
      <c r="J11" s="3" t="s">
        <v>65</v>
      </c>
      <c r="K11" s="4">
        <v>265</v>
      </c>
      <c r="L11" s="4">
        <v>320</v>
      </c>
      <c r="M11" s="88">
        <v>748</v>
      </c>
      <c r="N11" s="20">
        <v>4.75</v>
      </c>
      <c r="O11" s="21">
        <v>6</v>
      </c>
      <c r="P11" s="22">
        <v>66</v>
      </c>
      <c r="Q11" s="19"/>
    </row>
    <row r="12" spans="1:17" ht="15.75" x14ac:dyDescent="0.25">
      <c r="A12" s="97"/>
      <c r="B12" s="48" t="s">
        <v>56</v>
      </c>
      <c r="C12" s="4">
        <v>100</v>
      </c>
      <c r="D12" s="4">
        <v>0</v>
      </c>
      <c r="E12" s="89"/>
      <c r="F12" s="20">
        <v>0</v>
      </c>
      <c r="G12" s="51">
        <v>0</v>
      </c>
      <c r="H12" s="22">
        <v>0</v>
      </c>
      <c r="I12" s="41"/>
      <c r="J12" s="48" t="s">
        <v>56</v>
      </c>
      <c r="K12" s="4">
        <v>100</v>
      </c>
      <c r="L12" s="4">
        <v>0</v>
      </c>
      <c r="M12" s="89"/>
      <c r="N12" s="20"/>
      <c r="O12" s="21"/>
      <c r="P12" s="22"/>
      <c r="Q12" s="19"/>
    </row>
    <row r="13" spans="1:17" ht="15.75" x14ac:dyDescent="0.25">
      <c r="A13" s="97"/>
      <c r="B13" s="48" t="s">
        <v>57</v>
      </c>
      <c r="C13" s="49">
        <v>55</v>
      </c>
      <c r="D13" s="4">
        <v>171.8</v>
      </c>
      <c r="E13" s="89"/>
      <c r="F13" s="20">
        <v>3.6</v>
      </c>
      <c r="G13" s="51">
        <v>0.3</v>
      </c>
      <c r="H13" s="22">
        <v>38.700000000000003</v>
      </c>
      <c r="I13" s="41"/>
      <c r="J13" s="48" t="s">
        <v>57</v>
      </c>
      <c r="K13" s="49">
        <v>55</v>
      </c>
      <c r="L13" s="4">
        <v>171.8</v>
      </c>
      <c r="M13" s="89"/>
      <c r="N13" s="20"/>
      <c r="O13" s="21"/>
      <c r="P13" s="22"/>
      <c r="Q13" s="19"/>
    </row>
    <row r="14" spans="1:17" ht="15.75" x14ac:dyDescent="0.25">
      <c r="A14" s="97"/>
      <c r="B14" s="48" t="s">
        <v>58</v>
      </c>
      <c r="C14" s="49">
        <v>5</v>
      </c>
      <c r="D14" s="4">
        <v>18.2</v>
      </c>
      <c r="E14" s="89"/>
      <c r="F14" s="20">
        <v>0</v>
      </c>
      <c r="G14" s="51">
        <v>0</v>
      </c>
      <c r="H14" s="22">
        <v>4.54</v>
      </c>
      <c r="I14" s="41"/>
      <c r="J14" s="48" t="s">
        <v>58</v>
      </c>
      <c r="K14" s="49">
        <v>5</v>
      </c>
      <c r="L14" s="4">
        <v>18.2</v>
      </c>
      <c r="M14" s="89"/>
      <c r="N14" s="20"/>
      <c r="O14" s="21"/>
      <c r="P14" s="22"/>
      <c r="Q14" s="19"/>
    </row>
    <row r="15" spans="1:17" ht="15.75" x14ac:dyDescent="0.25">
      <c r="A15" s="97"/>
      <c r="B15" s="48" t="s">
        <v>59</v>
      </c>
      <c r="C15" s="49">
        <v>0.5</v>
      </c>
      <c r="D15" s="4">
        <v>0</v>
      </c>
      <c r="E15" s="89"/>
      <c r="F15" s="20">
        <v>0</v>
      </c>
      <c r="G15" s="51">
        <v>0</v>
      </c>
      <c r="H15" s="22">
        <v>0</v>
      </c>
      <c r="I15" s="41"/>
      <c r="J15" s="48" t="s">
        <v>59</v>
      </c>
      <c r="K15" s="49">
        <v>0.5</v>
      </c>
      <c r="L15" s="4">
        <v>0</v>
      </c>
      <c r="M15" s="89"/>
      <c r="N15" s="20"/>
      <c r="O15" s="21"/>
      <c r="P15" s="22"/>
      <c r="Q15" s="19"/>
    </row>
    <row r="16" spans="1:17" ht="15.75" x14ac:dyDescent="0.25">
      <c r="A16" s="97"/>
      <c r="B16" s="79" t="s">
        <v>60</v>
      </c>
      <c r="C16" s="49">
        <v>40</v>
      </c>
      <c r="D16" s="4">
        <v>106.9</v>
      </c>
      <c r="E16" s="89"/>
      <c r="F16" s="20">
        <v>2.7</v>
      </c>
      <c r="G16" s="51">
        <v>1.8</v>
      </c>
      <c r="H16" s="22">
        <v>20.100000000000001</v>
      </c>
      <c r="I16" s="41"/>
      <c r="J16" s="48" t="s">
        <v>60</v>
      </c>
      <c r="K16" s="49">
        <v>40</v>
      </c>
      <c r="L16" s="4">
        <v>106.9</v>
      </c>
      <c r="M16" s="89"/>
      <c r="N16" s="20"/>
      <c r="O16" s="21"/>
      <c r="P16" s="22"/>
      <c r="Q16" s="19"/>
    </row>
    <row r="17" spans="1:17" ht="15.75" x14ac:dyDescent="0.25">
      <c r="A17" s="52" t="s">
        <v>62</v>
      </c>
      <c r="B17" s="3" t="s">
        <v>3</v>
      </c>
      <c r="C17" s="4">
        <v>10</v>
      </c>
      <c r="D17" s="4">
        <v>39.299999999999997</v>
      </c>
      <c r="E17" s="89"/>
      <c r="F17" s="4">
        <v>1</v>
      </c>
      <c r="G17" s="4">
        <v>1</v>
      </c>
      <c r="H17" s="7">
        <v>4.8</v>
      </c>
      <c r="I17" s="41"/>
      <c r="J17" s="3" t="s">
        <v>3</v>
      </c>
      <c r="K17" s="4">
        <v>10</v>
      </c>
      <c r="L17" s="4">
        <v>39.299999999999997</v>
      </c>
      <c r="M17" s="89"/>
      <c r="N17" s="4">
        <v>1</v>
      </c>
      <c r="O17" s="4">
        <v>1</v>
      </c>
      <c r="P17" s="7">
        <v>4.8</v>
      </c>
      <c r="Q17" s="19"/>
    </row>
    <row r="18" spans="1:17" ht="15.75" x14ac:dyDescent="0.25">
      <c r="A18" s="52" t="s">
        <v>63</v>
      </c>
      <c r="B18" s="3" t="s">
        <v>34</v>
      </c>
      <c r="C18" s="4">
        <v>50</v>
      </c>
      <c r="D18" s="4">
        <v>176.5</v>
      </c>
      <c r="E18" s="89"/>
      <c r="F18" s="4">
        <v>12</v>
      </c>
      <c r="G18" s="24">
        <v>14.2</v>
      </c>
      <c r="H18" s="7">
        <v>0</v>
      </c>
      <c r="I18" s="41"/>
      <c r="J18" s="3" t="s">
        <v>34</v>
      </c>
      <c r="K18" s="4">
        <v>50</v>
      </c>
      <c r="L18" s="4">
        <v>176.5</v>
      </c>
      <c r="M18" s="89"/>
      <c r="N18" s="4">
        <v>12</v>
      </c>
      <c r="O18" s="26">
        <v>14.2</v>
      </c>
      <c r="P18" s="7">
        <v>0</v>
      </c>
      <c r="Q18" s="19"/>
    </row>
    <row r="19" spans="1:17" ht="15.75" x14ac:dyDescent="0.25">
      <c r="A19" s="52" t="s">
        <v>64</v>
      </c>
      <c r="B19" s="3" t="s">
        <v>6</v>
      </c>
      <c r="C19" s="4">
        <v>200</v>
      </c>
      <c r="D19" s="4">
        <v>56</v>
      </c>
      <c r="E19" s="89"/>
      <c r="F19" s="4">
        <v>0.2</v>
      </c>
      <c r="G19" s="24">
        <v>0</v>
      </c>
      <c r="H19" s="7">
        <v>14</v>
      </c>
      <c r="I19" s="41"/>
      <c r="J19" s="3" t="s">
        <v>6</v>
      </c>
      <c r="K19" s="4">
        <v>200</v>
      </c>
      <c r="L19" s="4">
        <v>56</v>
      </c>
      <c r="M19" s="89"/>
      <c r="N19" s="4">
        <v>0.2</v>
      </c>
      <c r="O19" s="15">
        <v>0</v>
      </c>
      <c r="P19" s="7">
        <v>14</v>
      </c>
      <c r="Q19" s="7"/>
    </row>
    <row r="20" spans="1:17" ht="15.75" x14ac:dyDescent="0.25">
      <c r="A20" s="1"/>
      <c r="B20" s="2" t="s">
        <v>39</v>
      </c>
      <c r="C20" s="4">
        <f>SUM(C11:C19)</f>
        <v>660.5</v>
      </c>
      <c r="D20" s="4"/>
      <c r="E20" s="89"/>
      <c r="F20" s="4"/>
      <c r="G20" s="24"/>
      <c r="H20" s="7"/>
      <c r="I20" s="41"/>
      <c r="J20" s="2" t="s">
        <v>39</v>
      </c>
      <c r="K20" s="4">
        <f>SUM(K11:K19)</f>
        <v>725.5</v>
      </c>
      <c r="L20" s="4"/>
      <c r="M20" s="89"/>
      <c r="N20" s="4"/>
      <c r="O20" s="15"/>
      <c r="P20" s="7"/>
      <c r="Q20" s="7"/>
    </row>
    <row r="21" spans="1:17" ht="15.75" x14ac:dyDescent="0.25">
      <c r="A21" s="1"/>
      <c r="B21" s="27" t="s">
        <v>27</v>
      </c>
      <c r="C21" s="28">
        <v>500</v>
      </c>
      <c r="D21" s="4">
        <f>SUM(D11:D19)</f>
        <v>865.59999999999991</v>
      </c>
      <c r="E21" s="90"/>
      <c r="F21" s="12">
        <f>SUM(F11:F19)</f>
        <v>23.3</v>
      </c>
      <c r="G21" s="14">
        <f>SUM(G11:G19)</f>
        <v>22.099999999999998</v>
      </c>
      <c r="H21" s="14">
        <f>SUM(H11:H19)</f>
        <v>121.74000000000002</v>
      </c>
      <c r="I21" s="41"/>
      <c r="J21" s="29" t="s">
        <v>27</v>
      </c>
      <c r="K21" s="28">
        <v>550</v>
      </c>
      <c r="L21" s="4">
        <f>SUM(L11:L19)</f>
        <v>888.69999999999993</v>
      </c>
      <c r="M21" s="90"/>
      <c r="N21" s="4">
        <f>SUM(N11:N19)</f>
        <v>17.95</v>
      </c>
      <c r="O21" s="4">
        <f>SUM(O11:O19)</f>
        <v>21.2</v>
      </c>
      <c r="P21" s="4">
        <f>SUM(P11:P19)</f>
        <v>84.8</v>
      </c>
      <c r="Q21" s="5"/>
    </row>
    <row r="22" spans="1:17" ht="15.75" x14ac:dyDescent="0.25">
      <c r="A22" s="1"/>
      <c r="B22" s="95"/>
      <c r="C22" s="95"/>
      <c r="D22" s="95"/>
      <c r="E22" s="3"/>
      <c r="F22" s="3"/>
      <c r="G22" s="11"/>
      <c r="H22" s="1"/>
      <c r="I22" s="41"/>
      <c r="J22" s="95"/>
      <c r="K22" s="95"/>
      <c r="L22" s="95"/>
      <c r="M22" s="3"/>
      <c r="N22" s="23"/>
    </row>
    <row r="23" spans="1:17" ht="15.75" x14ac:dyDescent="0.25">
      <c r="A23" s="1"/>
      <c r="B23" s="82" t="s">
        <v>45</v>
      </c>
      <c r="C23" s="82"/>
      <c r="D23" s="82"/>
      <c r="E23" s="33"/>
      <c r="F23" s="33"/>
      <c r="G23" s="34"/>
      <c r="H23" s="35"/>
      <c r="I23" s="41"/>
      <c r="J23" s="82" t="s">
        <v>45</v>
      </c>
      <c r="K23" s="82"/>
      <c r="L23" s="82"/>
      <c r="M23" s="36"/>
      <c r="N23" s="36"/>
      <c r="O23" s="37"/>
      <c r="P23" s="37"/>
      <c r="Q23" s="37"/>
    </row>
    <row r="24" spans="1:17" ht="47.25" x14ac:dyDescent="0.25">
      <c r="A24" s="1"/>
      <c r="B24" s="2" t="s">
        <v>0</v>
      </c>
      <c r="C24" s="2" t="s">
        <v>1</v>
      </c>
      <c r="D24" s="2" t="s">
        <v>2</v>
      </c>
      <c r="E24" s="50" t="s">
        <v>49</v>
      </c>
      <c r="F24" s="2" t="s">
        <v>32</v>
      </c>
      <c r="G24" s="30" t="s">
        <v>33</v>
      </c>
      <c r="H24" s="31" t="s">
        <v>24</v>
      </c>
      <c r="I24" s="41"/>
      <c r="J24" s="2" t="s">
        <v>0</v>
      </c>
      <c r="K24" s="2" t="s">
        <v>1</v>
      </c>
      <c r="L24" s="2" t="s">
        <v>2</v>
      </c>
      <c r="M24" s="47" t="s">
        <v>49</v>
      </c>
      <c r="N24" s="17" t="s">
        <v>32</v>
      </c>
      <c r="O24" s="18" t="s">
        <v>33</v>
      </c>
      <c r="P24" s="18" t="s">
        <v>24</v>
      </c>
      <c r="Q24" s="5"/>
    </row>
    <row r="25" spans="1:17" ht="47.25" x14ac:dyDescent="0.25">
      <c r="A25" s="106" t="s">
        <v>55</v>
      </c>
      <c r="B25" s="3" t="s">
        <v>8</v>
      </c>
      <c r="C25" s="4">
        <v>250</v>
      </c>
      <c r="D25" s="4">
        <f>SUM(D26:D30)</f>
        <v>256.27999999999997</v>
      </c>
      <c r="E25" s="98">
        <v>904.7</v>
      </c>
      <c r="F25" s="4"/>
      <c r="G25" s="26"/>
      <c r="H25" s="7"/>
      <c r="I25" s="41"/>
      <c r="J25" s="3" t="s">
        <v>8</v>
      </c>
      <c r="K25" s="4">
        <v>300</v>
      </c>
      <c r="L25" s="4">
        <f>SUM(L26:L30)</f>
        <v>287.08</v>
      </c>
      <c r="M25" s="98">
        <v>1047.2</v>
      </c>
      <c r="N25" s="4"/>
      <c r="O25" s="19"/>
      <c r="P25" s="19"/>
      <c r="Q25" s="5"/>
    </row>
    <row r="26" spans="1:17" ht="15.75" x14ac:dyDescent="0.25">
      <c r="A26" s="107"/>
      <c r="B26" s="48" t="s">
        <v>51</v>
      </c>
      <c r="C26" s="49">
        <v>100</v>
      </c>
      <c r="D26" s="4">
        <v>77</v>
      </c>
      <c r="E26" s="99"/>
      <c r="F26" s="4">
        <v>2</v>
      </c>
      <c r="G26" s="26">
        <v>0.4</v>
      </c>
      <c r="H26" s="7">
        <v>16.3</v>
      </c>
      <c r="I26" s="41"/>
      <c r="J26" s="48" t="s">
        <v>51</v>
      </c>
      <c r="K26" s="49">
        <v>140</v>
      </c>
      <c r="L26" s="4">
        <v>107.8</v>
      </c>
      <c r="M26" s="99"/>
      <c r="N26" s="4">
        <v>2.8</v>
      </c>
      <c r="O26" s="19">
        <v>0.6</v>
      </c>
      <c r="P26" s="19">
        <v>22.8</v>
      </c>
      <c r="Q26" s="5"/>
    </row>
    <row r="27" spans="1:17" ht="15.75" x14ac:dyDescent="0.25">
      <c r="A27" s="107"/>
      <c r="B27" s="48" t="s">
        <v>52</v>
      </c>
      <c r="C27" s="49">
        <v>15</v>
      </c>
      <c r="D27" s="4">
        <v>5.3</v>
      </c>
      <c r="E27" s="99"/>
      <c r="F27" s="4">
        <v>0.19</v>
      </c>
      <c r="G27" s="4">
        <v>0.01</v>
      </c>
      <c r="H27" s="7">
        <v>1.04</v>
      </c>
      <c r="I27" s="41"/>
      <c r="J27" s="48" t="s">
        <v>52</v>
      </c>
      <c r="K27" s="49">
        <v>15</v>
      </c>
      <c r="L27" s="4">
        <v>5.3</v>
      </c>
      <c r="M27" s="99"/>
      <c r="N27" s="4">
        <v>0.19</v>
      </c>
      <c r="O27" s="4">
        <v>0.01</v>
      </c>
      <c r="P27" s="7">
        <v>1.04</v>
      </c>
      <c r="Q27" s="5"/>
    </row>
    <row r="28" spans="1:17" ht="15.75" x14ac:dyDescent="0.25">
      <c r="A28" s="107"/>
      <c r="B28" s="48" t="s">
        <v>53</v>
      </c>
      <c r="C28" s="49">
        <v>15</v>
      </c>
      <c r="D28" s="4">
        <v>4.7</v>
      </c>
      <c r="E28" s="99"/>
      <c r="F28" s="4">
        <v>0.12</v>
      </c>
      <c r="G28" s="26">
        <v>0.03</v>
      </c>
      <c r="H28" s="7">
        <v>1</v>
      </c>
      <c r="I28" s="41"/>
      <c r="J28" s="48" t="s">
        <v>53</v>
      </c>
      <c r="K28" s="49">
        <v>15</v>
      </c>
      <c r="L28" s="4">
        <v>4.7</v>
      </c>
      <c r="M28" s="99"/>
      <c r="N28" s="4">
        <v>0.12</v>
      </c>
      <c r="O28" s="15">
        <v>0.03</v>
      </c>
      <c r="P28" s="7">
        <v>1</v>
      </c>
      <c r="Q28" s="5"/>
    </row>
    <row r="29" spans="1:17" ht="15.75" x14ac:dyDescent="0.25">
      <c r="A29" s="107"/>
      <c r="B29" s="48" t="s">
        <v>54</v>
      </c>
      <c r="C29" s="49">
        <v>20</v>
      </c>
      <c r="D29" s="4">
        <v>51.2</v>
      </c>
      <c r="E29" s="99"/>
      <c r="F29" s="4">
        <v>1.95</v>
      </c>
      <c r="G29" s="26">
        <v>0.6</v>
      </c>
      <c r="H29" s="7">
        <v>10.1</v>
      </c>
      <c r="I29" s="41"/>
      <c r="J29" s="48" t="s">
        <v>54</v>
      </c>
      <c r="K29" s="49">
        <v>20</v>
      </c>
      <c r="L29" s="4">
        <v>51.2</v>
      </c>
      <c r="M29" s="99"/>
      <c r="N29" s="4">
        <v>1.95</v>
      </c>
      <c r="O29" s="15">
        <v>0.6</v>
      </c>
      <c r="P29" s="7">
        <v>10.1</v>
      </c>
      <c r="Q29" s="5"/>
    </row>
    <row r="30" spans="1:17" ht="15.75" x14ac:dyDescent="0.25">
      <c r="A30" s="108"/>
      <c r="B30" s="48" t="s">
        <v>87</v>
      </c>
      <c r="C30" s="49">
        <v>55</v>
      </c>
      <c r="D30" s="4">
        <v>118.08</v>
      </c>
      <c r="E30" s="99"/>
      <c r="F30" s="4">
        <v>9.6</v>
      </c>
      <c r="G30" s="26">
        <v>8.74</v>
      </c>
      <c r="H30" s="7">
        <v>0</v>
      </c>
      <c r="I30" s="41"/>
      <c r="J30" s="48" t="s">
        <v>87</v>
      </c>
      <c r="K30" s="49">
        <v>55</v>
      </c>
      <c r="L30" s="4">
        <v>118.08</v>
      </c>
      <c r="M30" s="99"/>
      <c r="N30" s="4">
        <v>9.6</v>
      </c>
      <c r="O30" s="26">
        <v>8.74</v>
      </c>
      <c r="P30" s="74">
        <v>0</v>
      </c>
      <c r="Q30" s="5"/>
    </row>
    <row r="31" spans="1:17" ht="15.75" x14ac:dyDescent="0.25">
      <c r="A31" s="1"/>
      <c r="B31" s="3" t="s">
        <v>21</v>
      </c>
      <c r="C31" s="4">
        <v>75</v>
      </c>
      <c r="D31" s="4">
        <v>175</v>
      </c>
      <c r="E31" s="99"/>
      <c r="F31" s="4">
        <v>6</v>
      </c>
      <c r="G31" s="26">
        <v>0.75</v>
      </c>
      <c r="H31" s="7">
        <v>75</v>
      </c>
      <c r="I31" s="41"/>
      <c r="J31" s="3" t="s">
        <v>21</v>
      </c>
      <c r="K31" s="4">
        <v>75</v>
      </c>
      <c r="L31" s="4">
        <v>175</v>
      </c>
      <c r="M31" s="99"/>
      <c r="N31" s="4">
        <v>6</v>
      </c>
      <c r="O31" s="15">
        <v>0.75</v>
      </c>
      <c r="P31" s="7">
        <v>75</v>
      </c>
      <c r="Q31" s="5"/>
    </row>
    <row r="32" spans="1:17" ht="15.75" x14ac:dyDescent="0.25">
      <c r="A32" s="1"/>
      <c r="B32" s="76" t="s">
        <v>47</v>
      </c>
      <c r="C32" s="7">
        <v>75</v>
      </c>
      <c r="D32" s="7">
        <v>108</v>
      </c>
      <c r="E32" s="99"/>
      <c r="F32" s="7">
        <v>13.5</v>
      </c>
      <c r="G32" s="73">
        <v>5.5</v>
      </c>
      <c r="H32" s="7">
        <v>0</v>
      </c>
      <c r="I32" s="41"/>
      <c r="J32" s="1" t="s">
        <v>47</v>
      </c>
      <c r="K32" s="7">
        <v>75</v>
      </c>
      <c r="L32" s="7">
        <v>108</v>
      </c>
      <c r="M32" s="99"/>
      <c r="N32" s="7">
        <v>9</v>
      </c>
      <c r="O32" s="19">
        <v>3.7</v>
      </c>
      <c r="P32" s="7">
        <v>0</v>
      </c>
      <c r="Q32" s="5"/>
    </row>
    <row r="33" spans="1:17" ht="15.75" x14ac:dyDescent="0.25">
      <c r="A33" s="1"/>
      <c r="B33" s="1" t="s">
        <v>9</v>
      </c>
      <c r="C33" s="7">
        <v>20</v>
      </c>
      <c r="D33" s="7">
        <v>90</v>
      </c>
      <c r="E33" s="99"/>
      <c r="F33" s="7">
        <v>1.9</v>
      </c>
      <c r="G33" s="73">
        <v>1.9</v>
      </c>
      <c r="H33" s="7">
        <v>14.4</v>
      </c>
      <c r="I33" s="41"/>
      <c r="J33" s="1" t="s">
        <v>9</v>
      </c>
      <c r="K33" s="7">
        <v>20</v>
      </c>
      <c r="L33" s="7">
        <v>90</v>
      </c>
      <c r="M33" s="99"/>
      <c r="N33" s="7">
        <v>1.9</v>
      </c>
      <c r="O33" s="19">
        <v>1.9</v>
      </c>
      <c r="P33" s="7">
        <v>14.4</v>
      </c>
      <c r="Q33" s="5"/>
    </row>
    <row r="34" spans="1:17" ht="31.5" x14ac:dyDescent="0.25">
      <c r="A34" s="1"/>
      <c r="B34" s="3" t="s">
        <v>35</v>
      </c>
      <c r="C34" s="4">
        <v>25</v>
      </c>
      <c r="D34" s="4">
        <v>117.5</v>
      </c>
      <c r="E34" s="99"/>
      <c r="F34" s="4">
        <v>1.1000000000000001</v>
      </c>
      <c r="G34" s="44">
        <v>5.7</v>
      </c>
      <c r="H34" s="7">
        <v>14.7</v>
      </c>
      <c r="I34" s="41"/>
      <c r="J34" s="3" t="s">
        <v>35</v>
      </c>
      <c r="K34" s="4">
        <v>25</v>
      </c>
      <c r="L34" s="4">
        <v>117.5</v>
      </c>
      <c r="M34" s="99"/>
      <c r="N34" s="4">
        <v>1.1000000000000001</v>
      </c>
      <c r="O34" s="24">
        <v>5.7</v>
      </c>
      <c r="P34" s="7">
        <v>14.7</v>
      </c>
      <c r="Q34" s="5"/>
    </row>
    <row r="35" spans="1:17" ht="31.5" x14ac:dyDescent="0.25">
      <c r="A35" s="1"/>
      <c r="B35" s="75" t="s">
        <v>48</v>
      </c>
      <c r="C35" s="7">
        <v>50</v>
      </c>
      <c r="D35" s="7">
        <v>56</v>
      </c>
      <c r="E35" s="99"/>
      <c r="F35" s="7">
        <v>3.5</v>
      </c>
      <c r="G35" s="73">
        <v>0.3</v>
      </c>
      <c r="H35" s="7">
        <v>6.6</v>
      </c>
      <c r="I35" s="41"/>
      <c r="J35" s="3" t="s">
        <v>48</v>
      </c>
      <c r="K35" s="7">
        <v>50</v>
      </c>
      <c r="L35" s="7">
        <v>56</v>
      </c>
      <c r="M35" s="99"/>
      <c r="N35" s="7">
        <v>3.5</v>
      </c>
      <c r="O35" s="19">
        <v>0.3</v>
      </c>
      <c r="P35" s="7">
        <v>6.6</v>
      </c>
      <c r="Q35" s="5"/>
    </row>
    <row r="36" spans="1:17" ht="31.5" x14ac:dyDescent="0.25">
      <c r="A36" s="1"/>
      <c r="B36" s="4" t="s">
        <v>10</v>
      </c>
      <c r="C36" s="7">
        <v>200</v>
      </c>
      <c r="D36" s="4">
        <v>79.599999999999994</v>
      </c>
      <c r="E36" s="99"/>
      <c r="F36" s="4">
        <v>1.2</v>
      </c>
      <c r="G36" s="26">
        <v>0.4</v>
      </c>
      <c r="H36" s="7">
        <v>18</v>
      </c>
      <c r="I36" s="41"/>
      <c r="J36" s="4" t="s">
        <v>10</v>
      </c>
      <c r="K36" s="7">
        <v>200</v>
      </c>
      <c r="L36" s="4">
        <v>79.599999999999994</v>
      </c>
      <c r="M36" s="100"/>
      <c r="N36" s="4">
        <v>1.2</v>
      </c>
      <c r="O36" s="15">
        <v>0.4</v>
      </c>
      <c r="P36" s="7">
        <v>18</v>
      </c>
      <c r="Q36" s="5"/>
    </row>
    <row r="37" spans="1:17" ht="15.75" x14ac:dyDescent="0.25">
      <c r="A37" s="1"/>
      <c r="B37" s="2" t="s">
        <v>39</v>
      </c>
      <c r="C37" s="7">
        <f>SUM(C25,C31:C36)</f>
        <v>695</v>
      </c>
      <c r="D37" s="7">
        <f>SUM(D25,D31:D36)</f>
        <v>882.38</v>
      </c>
      <c r="E37" s="100"/>
      <c r="F37" s="7">
        <f t="shared" ref="F37:H37" si="0">SUM(F25:F36)</f>
        <v>41.06</v>
      </c>
      <c r="G37" s="7">
        <f t="shared" si="0"/>
        <v>24.33</v>
      </c>
      <c r="H37" s="7">
        <f t="shared" si="0"/>
        <v>157.13999999999999</v>
      </c>
      <c r="I37" s="41"/>
      <c r="J37" s="2" t="s">
        <v>39</v>
      </c>
      <c r="K37" s="7">
        <f>SUM(K25,K31,K32,K33,K35,K36)</f>
        <v>720</v>
      </c>
      <c r="L37" s="4">
        <f>SUM(L25,L31:L36)</f>
        <v>913.18</v>
      </c>
      <c r="M37" s="4"/>
      <c r="N37" s="4">
        <f>SUM(N26:N36)</f>
        <v>37.36</v>
      </c>
      <c r="O37" s="15">
        <f>SUM(O26:O36)</f>
        <v>22.729999999999997</v>
      </c>
      <c r="P37" s="7">
        <f>SUM(P26:P36)</f>
        <v>163.63999999999999</v>
      </c>
      <c r="Q37" s="5"/>
    </row>
    <row r="38" spans="1:17" ht="15.75" x14ac:dyDescent="0.25">
      <c r="A38" s="1"/>
      <c r="B38" s="27" t="s">
        <v>27</v>
      </c>
      <c r="C38" s="32">
        <v>700</v>
      </c>
      <c r="D38" s="7"/>
      <c r="E38" s="7"/>
      <c r="F38" s="7"/>
      <c r="G38" s="19"/>
      <c r="H38" s="7"/>
      <c r="I38" s="41"/>
      <c r="J38" s="27" t="s">
        <v>27</v>
      </c>
      <c r="K38" s="32">
        <v>800</v>
      </c>
      <c r="L38" s="7"/>
      <c r="M38" s="7"/>
      <c r="N38" s="7"/>
      <c r="O38" s="19"/>
      <c r="P38" s="19"/>
      <c r="Q38" s="5"/>
    </row>
    <row r="39" spans="1:17" ht="47.25" x14ac:dyDescent="0.25">
      <c r="A39" s="1"/>
      <c r="B39" s="82" t="s">
        <v>44</v>
      </c>
      <c r="C39" s="82"/>
      <c r="D39" s="82"/>
      <c r="E39" s="47" t="s">
        <v>49</v>
      </c>
      <c r="F39" s="33"/>
      <c r="G39" s="34"/>
      <c r="H39" s="35"/>
      <c r="I39" s="41"/>
      <c r="J39" s="82" t="s">
        <v>44</v>
      </c>
      <c r="K39" s="82"/>
      <c r="L39" s="82"/>
      <c r="M39" s="47" t="s">
        <v>49</v>
      </c>
      <c r="N39" s="38"/>
      <c r="O39" s="37"/>
      <c r="P39" s="37"/>
      <c r="Q39" s="37"/>
    </row>
    <row r="40" spans="1:17" ht="15.75" x14ac:dyDescent="0.25">
      <c r="A40" s="1"/>
      <c r="B40" s="2" t="s">
        <v>0</v>
      </c>
      <c r="C40" s="2" t="s">
        <v>1</v>
      </c>
      <c r="D40" s="2" t="s">
        <v>2</v>
      </c>
      <c r="E40" s="98">
        <v>387.8</v>
      </c>
      <c r="F40" s="3"/>
      <c r="G40" s="11"/>
      <c r="H40" s="1"/>
      <c r="I40" s="41"/>
      <c r="J40" s="2" t="s">
        <v>0</v>
      </c>
      <c r="K40" s="2" t="s">
        <v>1</v>
      </c>
      <c r="L40" s="2" t="s">
        <v>2</v>
      </c>
      <c r="M40" s="98">
        <v>448</v>
      </c>
      <c r="N40" s="3"/>
    </row>
    <row r="41" spans="1:17" ht="15.75" x14ac:dyDescent="0.25">
      <c r="A41" s="1"/>
      <c r="B41" s="3" t="s">
        <v>67</v>
      </c>
      <c r="C41" s="4">
        <v>35</v>
      </c>
      <c r="D41" s="4">
        <v>80.900000000000006</v>
      </c>
      <c r="E41" s="99"/>
      <c r="F41" s="4">
        <v>1.82</v>
      </c>
      <c r="G41" s="15">
        <v>2.6</v>
      </c>
      <c r="H41" s="7">
        <v>4.2</v>
      </c>
      <c r="I41" s="41"/>
      <c r="J41" s="3" t="s">
        <v>67</v>
      </c>
      <c r="K41" s="4">
        <v>35</v>
      </c>
      <c r="L41" s="4">
        <v>80.900000000000006</v>
      </c>
      <c r="M41" s="99"/>
      <c r="N41" s="4">
        <v>1.82</v>
      </c>
      <c r="O41" s="15">
        <v>2.6</v>
      </c>
      <c r="P41" s="7">
        <v>4.2</v>
      </c>
    </row>
    <row r="42" spans="1:17" ht="15.75" x14ac:dyDescent="0.25">
      <c r="A42" s="1"/>
      <c r="B42" s="75" t="s">
        <v>19</v>
      </c>
      <c r="C42" s="4">
        <v>150</v>
      </c>
      <c r="D42" s="4">
        <v>70.5</v>
      </c>
      <c r="E42" s="99"/>
      <c r="F42" s="4">
        <v>0.6</v>
      </c>
      <c r="G42" s="15">
        <v>0.6</v>
      </c>
      <c r="H42" s="7">
        <v>20.6</v>
      </c>
      <c r="I42" s="41"/>
      <c r="J42" s="3" t="s">
        <v>19</v>
      </c>
      <c r="K42" s="4">
        <v>150</v>
      </c>
      <c r="L42" s="4">
        <v>70.5</v>
      </c>
      <c r="M42" s="99"/>
      <c r="N42" s="4">
        <v>0.6</v>
      </c>
      <c r="O42" s="15">
        <v>0.6</v>
      </c>
      <c r="P42" s="7">
        <v>20.6</v>
      </c>
    </row>
    <row r="43" spans="1:17" ht="15.75" x14ac:dyDescent="0.25">
      <c r="A43" s="1"/>
      <c r="B43" s="75" t="s">
        <v>66</v>
      </c>
      <c r="C43" s="4">
        <v>25</v>
      </c>
      <c r="D43" s="4">
        <v>163.5</v>
      </c>
      <c r="E43" s="99"/>
      <c r="F43" s="4">
        <v>3.8</v>
      </c>
      <c r="G43" s="15">
        <v>16.3</v>
      </c>
      <c r="H43" s="7">
        <v>1.75</v>
      </c>
      <c r="I43" s="41"/>
      <c r="J43" s="3" t="s">
        <v>66</v>
      </c>
      <c r="K43" s="4">
        <v>50</v>
      </c>
      <c r="L43" s="4">
        <v>327</v>
      </c>
      <c r="M43" s="99"/>
      <c r="N43" s="4">
        <v>15.2</v>
      </c>
      <c r="O43" s="15">
        <v>65.2</v>
      </c>
      <c r="P43" s="7">
        <v>7</v>
      </c>
    </row>
    <row r="44" spans="1:17" ht="15.75" x14ac:dyDescent="0.25">
      <c r="A44" s="1"/>
      <c r="B44" s="2" t="s">
        <v>39</v>
      </c>
      <c r="C44" s="4">
        <f>SUM(C41:C43)</f>
        <v>210</v>
      </c>
      <c r="D44" s="4"/>
      <c r="E44" s="99"/>
      <c r="F44" s="4"/>
      <c r="G44" s="15"/>
      <c r="H44" s="7"/>
      <c r="I44" s="41"/>
      <c r="J44" s="2" t="s">
        <v>39</v>
      </c>
      <c r="K44" s="4">
        <f>SUM(K41:K43)</f>
        <v>235</v>
      </c>
      <c r="L44" s="4"/>
      <c r="M44" s="99"/>
      <c r="N44" s="4"/>
      <c r="O44" s="15"/>
      <c r="P44" s="7"/>
    </row>
    <row r="45" spans="1:17" ht="15.75" x14ac:dyDescent="0.25">
      <c r="A45" s="1"/>
      <c r="B45" s="2" t="s">
        <v>27</v>
      </c>
      <c r="C45" s="4">
        <v>300</v>
      </c>
      <c r="D45" s="4">
        <f>SUM(D41:D43)</f>
        <v>314.89999999999998</v>
      </c>
      <c r="E45" s="100"/>
      <c r="F45" s="4">
        <f>SUM(F41:F43)</f>
        <v>6.22</v>
      </c>
      <c r="G45" s="4">
        <f t="shared" ref="G45:H45" si="1">SUM(G41:G43)</f>
        <v>19.5</v>
      </c>
      <c r="H45" s="4">
        <f t="shared" si="1"/>
        <v>26.55</v>
      </c>
      <c r="I45" s="41"/>
      <c r="J45" s="2" t="s">
        <v>27</v>
      </c>
      <c r="K45" s="4">
        <v>350</v>
      </c>
      <c r="L45" s="4">
        <f>SUM(L41:L43)</f>
        <v>478.4</v>
      </c>
      <c r="M45" s="100"/>
      <c r="N45" s="4">
        <f>SUM(N41:N43)</f>
        <v>17.619999999999997</v>
      </c>
      <c r="O45" s="4">
        <f t="shared" ref="O45:P45" si="2">SUM(O41:O43)</f>
        <v>68.400000000000006</v>
      </c>
      <c r="P45" s="4">
        <f t="shared" si="2"/>
        <v>31.8</v>
      </c>
    </row>
    <row r="46" spans="1:17" ht="15.75" x14ac:dyDescent="0.25">
      <c r="A46" s="1"/>
      <c r="B46" s="2"/>
      <c r="C46" s="3"/>
      <c r="D46" s="3"/>
      <c r="E46" s="3"/>
      <c r="F46" s="3"/>
      <c r="G46" s="11"/>
      <c r="H46" s="1"/>
      <c r="I46" s="41"/>
      <c r="J46" s="2"/>
      <c r="K46" s="3"/>
      <c r="L46" s="3"/>
      <c r="M46" s="3"/>
      <c r="N46" s="3"/>
    </row>
    <row r="47" spans="1:17" ht="15.75" x14ac:dyDescent="0.25">
      <c r="A47" s="1"/>
      <c r="B47" s="83" t="s">
        <v>43</v>
      </c>
      <c r="C47" s="84"/>
      <c r="D47" s="84"/>
      <c r="E47" s="84"/>
      <c r="F47" s="84"/>
      <c r="G47" s="84"/>
      <c r="H47" s="85"/>
      <c r="I47" s="41"/>
      <c r="J47" s="83" t="s">
        <v>43</v>
      </c>
      <c r="K47" s="84"/>
      <c r="L47" s="84"/>
      <c r="M47" s="84"/>
      <c r="N47" s="86"/>
      <c r="O47" s="37"/>
      <c r="P47" s="37"/>
      <c r="Q47" s="37"/>
    </row>
    <row r="48" spans="1:17" ht="47.25" x14ac:dyDescent="0.25">
      <c r="A48" s="1"/>
      <c r="B48" s="2" t="s">
        <v>0</v>
      </c>
      <c r="C48" s="2" t="s">
        <v>1</v>
      </c>
      <c r="D48" s="2" t="s">
        <v>2</v>
      </c>
      <c r="E48" s="47" t="s">
        <v>49</v>
      </c>
      <c r="F48" s="1"/>
      <c r="G48" s="5"/>
      <c r="H48" s="1"/>
      <c r="I48" s="41"/>
      <c r="J48" s="2" t="s">
        <v>0</v>
      </c>
      <c r="K48" s="2" t="s">
        <v>1</v>
      </c>
      <c r="L48" s="2" t="s">
        <v>2</v>
      </c>
      <c r="M48" s="47" t="s">
        <v>49</v>
      </c>
      <c r="N48" s="7"/>
      <c r="O48" s="19"/>
      <c r="P48" s="19"/>
    </row>
    <row r="49" spans="1:16" ht="31.5" x14ac:dyDescent="0.25">
      <c r="A49" s="1"/>
      <c r="B49" s="3" t="s">
        <v>86</v>
      </c>
      <c r="C49" s="7">
        <v>150</v>
      </c>
      <c r="D49" s="7">
        <v>202.5</v>
      </c>
      <c r="E49" s="103">
        <v>646.29999999999995</v>
      </c>
      <c r="F49" s="7">
        <v>5.0999999999999996</v>
      </c>
      <c r="G49" s="19">
        <v>7.5</v>
      </c>
      <c r="H49" s="7">
        <v>28.5</v>
      </c>
      <c r="I49" s="41"/>
      <c r="J49" s="3" t="s">
        <v>69</v>
      </c>
      <c r="K49" s="7">
        <v>200</v>
      </c>
      <c r="L49" s="7">
        <v>270</v>
      </c>
      <c r="M49" s="103">
        <v>748</v>
      </c>
      <c r="N49" s="7">
        <v>6.8</v>
      </c>
      <c r="O49" s="54">
        <v>10</v>
      </c>
      <c r="P49" s="54">
        <v>38</v>
      </c>
    </row>
    <row r="50" spans="1:16" ht="15.75" x14ac:dyDescent="0.25">
      <c r="A50" s="1"/>
      <c r="B50" s="1" t="s">
        <v>85</v>
      </c>
      <c r="C50" s="4">
        <v>55</v>
      </c>
      <c r="D50" s="4">
        <v>118.08</v>
      </c>
      <c r="E50" s="104"/>
      <c r="F50" s="4">
        <v>9.6</v>
      </c>
      <c r="G50" s="26">
        <v>8.74</v>
      </c>
      <c r="H50" s="74">
        <v>0</v>
      </c>
      <c r="I50" s="41"/>
      <c r="J50" s="1" t="s">
        <v>11</v>
      </c>
      <c r="K50" s="4">
        <v>55</v>
      </c>
      <c r="L50" s="4">
        <v>118.08</v>
      </c>
      <c r="M50" s="104"/>
      <c r="N50" s="4">
        <v>9.6</v>
      </c>
      <c r="O50" s="26">
        <v>8.74</v>
      </c>
      <c r="P50" s="74">
        <v>0</v>
      </c>
    </row>
    <row r="51" spans="1:16" ht="31.5" x14ac:dyDescent="0.25">
      <c r="A51" s="1"/>
      <c r="B51" s="3" t="s">
        <v>12</v>
      </c>
      <c r="C51" s="7">
        <v>70</v>
      </c>
      <c r="D51" s="7">
        <v>40.6</v>
      </c>
      <c r="E51" s="104"/>
      <c r="F51" s="7">
        <v>1.54</v>
      </c>
      <c r="G51" s="19">
        <v>0</v>
      </c>
      <c r="H51" s="7">
        <v>7.84</v>
      </c>
      <c r="I51" s="41"/>
      <c r="J51" s="3" t="s">
        <v>12</v>
      </c>
      <c r="K51" s="74">
        <v>70</v>
      </c>
      <c r="L51" s="74">
        <v>40.6</v>
      </c>
      <c r="M51" s="104"/>
      <c r="N51" s="74">
        <v>1.54</v>
      </c>
      <c r="O51" s="19">
        <v>0</v>
      </c>
      <c r="P51" s="74">
        <v>7.84</v>
      </c>
    </row>
    <row r="52" spans="1:16" ht="15.75" x14ac:dyDescent="0.25">
      <c r="A52" s="5"/>
      <c r="B52" s="3" t="s">
        <v>21</v>
      </c>
      <c r="C52" s="4">
        <v>75</v>
      </c>
      <c r="D52" s="4">
        <v>175</v>
      </c>
      <c r="E52" s="104"/>
      <c r="F52" s="4">
        <v>6</v>
      </c>
      <c r="G52" s="15">
        <v>0.75</v>
      </c>
      <c r="H52" s="7">
        <v>75</v>
      </c>
      <c r="I52" s="42"/>
      <c r="J52" s="3" t="s">
        <v>21</v>
      </c>
      <c r="K52" s="4">
        <v>75</v>
      </c>
      <c r="L52" s="4">
        <v>175</v>
      </c>
      <c r="M52" s="104"/>
      <c r="N52" s="4">
        <v>6</v>
      </c>
      <c r="O52" s="15">
        <v>0.75</v>
      </c>
      <c r="P52" s="7">
        <v>75</v>
      </c>
    </row>
    <row r="53" spans="1:16" ht="15" customHeight="1" x14ac:dyDescent="0.25">
      <c r="A53" s="5"/>
      <c r="B53" s="6" t="s">
        <v>14</v>
      </c>
      <c r="C53" s="19">
        <v>50</v>
      </c>
      <c r="D53" s="19">
        <v>146.5</v>
      </c>
      <c r="E53" s="104"/>
      <c r="F53" s="19">
        <v>0.2</v>
      </c>
      <c r="G53" s="19">
        <v>0</v>
      </c>
      <c r="H53" s="19">
        <v>38.299999999999997</v>
      </c>
      <c r="I53" s="42"/>
      <c r="J53" s="6" t="s">
        <v>14</v>
      </c>
      <c r="K53" s="19">
        <v>50</v>
      </c>
      <c r="L53" s="19">
        <v>146.5</v>
      </c>
      <c r="M53" s="104"/>
      <c r="N53" s="19">
        <v>0.2</v>
      </c>
      <c r="O53" s="19">
        <v>0</v>
      </c>
      <c r="P53" s="19">
        <v>38.299999999999997</v>
      </c>
    </row>
    <row r="54" spans="1:16" ht="15.75" x14ac:dyDescent="0.25">
      <c r="A54" s="5"/>
      <c r="B54" s="6" t="s">
        <v>6</v>
      </c>
      <c r="C54" s="7">
        <v>200</v>
      </c>
      <c r="D54" s="4">
        <v>79.599999999999994</v>
      </c>
      <c r="E54" s="104"/>
      <c r="F54" s="4">
        <v>1.2</v>
      </c>
      <c r="G54" s="15">
        <v>0.4</v>
      </c>
      <c r="H54" s="7">
        <v>18</v>
      </c>
      <c r="I54" s="42"/>
      <c r="J54" s="6" t="s">
        <v>6</v>
      </c>
      <c r="K54" s="7">
        <v>200</v>
      </c>
      <c r="L54" s="4">
        <v>79.599999999999994</v>
      </c>
      <c r="M54" s="104"/>
      <c r="N54" s="4">
        <v>1.2</v>
      </c>
      <c r="O54" s="15">
        <v>0.4</v>
      </c>
      <c r="P54" s="7">
        <v>18</v>
      </c>
    </row>
    <row r="55" spans="1:16" x14ac:dyDescent="0.25">
      <c r="B55" s="53" t="s">
        <v>68</v>
      </c>
      <c r="C55" s="19">
        <f>SUM(C49:C54)</f>
        <v>600</v>
      </c>
      <c r="D55" s="19">
        <f>SUM(D49:D54)</f>
        <v>762.28000000000009</v>
      </c>
      <c r="E55" s="104"/>
      <c r="F55" s="19">
        <f>SUM(F49:F54)</f>
        <v>23.639999999999997</v>
      </c>
      <c r="G55" s="19">
        <f t="shared" ref="G55:H55" si="3">SUM(G49:G54)</f>
        <v>17.39</v>
      </c>
      <c r="H55" s="19">
        <f t="shared" si="3"/>
        <v>167.64</v>
      </c>
      <c r="J55" s="53" t="s">
        <v>68</v>
      </c>
      <c r="K55" s="19">
        <f>SUM(K49:K54)</f>
        <v>650</v>
      </c>
      <c r="L55" s="19">
        <f>SUM(L49:L54)</f>
        <v>829.78000000000009</v>
      </c>
      <c r="M55" s="104"/>
      <c r="N55" s="19">
        <f>SUM(N49:N54)</f>
        <v>25.339999999999996</v>
      </c>
      <c r="O55" s="19">
        <f t="shared" ref="O55:P55" si="4">SUM(O49:O54)</f>
        <v>19.89</v>
      </c>
      <c r="P55" s="19">
        <f t="shared" si="4"/>
        <v>177.14</v>
      </c>
    </row>
    <row r="56" spans="1:16" ht="15.75" x14ac:dyDescent="0.25">
      <c r="B56" s="2" t="s">
        <v>27</v>
      </c>
      <c r="C56" s="19">
        <v>700</v>
      </c>
      <c r="D56" s="5"/>
      <c r="E56" s="105"/>
      <c r="F56" s="19"/>
      <c r="G56" s="19"/>
      <c r="H56" s="19"/>
      <c r="J56" s="2" t="s">
        <v>27</v>
      </c>
      <c r="K56" s="19">
        <v>800</v>
      </c>
      <c r="L56" s="5"/>
      <c r="M56" s="105"/>
      <c r="N56" s="5"/>
      <c r="O56" s="5"/>
      <c r="P56" s="5"/>
    </row>
    <row r="57" spans="1:16" x14ac:dyDescent="0.25">
      <c r="B57" s="9"/>
      <c r="J57" s="9"/>
    </row>
    <row r="58" spans="1:16" x14ac:dyDescent="0.25">
      <c r="B58" s="9" t="s">
        <v>32</v>
      </c>
      <c r="C58" s="55">
        <f>SUM(F21,F37,F45,F55)</f>
        <v>94.22</v>
      </c>
      <c r="J58" s="9" t="s">
        <v>32</v>
      </c>
      <c r="K58">
        <f>SUM(N37,N45,N55,N21)</f>
        <v>98.27</v>
      </c>
    </row>
    <row r="59" spans="1:16" x14ac:dyDescent="0.25">
      <c r="B59" s="9" t="s">
        <v>33</v>
      </c>
      <c r="C59" s="55">
        <f>SUM(G37,G21,G45,G55)</f>
        <v>83.32</v>
      </c>
      <c r="J59" s="9" t="s">
        <v>33</v>
      </c>
      <c r="K59">
        <f>SUM(O37,O45,O55,O21)</f>
        <v>132.22</v>
      </c>
    </row>
    <row r="60" spans="1:16" x14ac:dyDescent="0.25">
      <c r="B60" s="9" t="s">
        <v>24</v>
      </c>
      <c r="C60" s="55">
        <f>SUM(H21,H37,H45,H55)</f>
        <v>473.07</v>
      </c>
      <c r="J60" s="9" t="s">
        <v>24</v>
      </c>
      <c r="K60">
        <f>SUM(P21,P37,P45,P55)</f>
        <v>457.38</v>
      </c>
    </row>
    <row r="61" spans="1:16" x14ac:dyDescent="0.25">
      <c r="B61" s="9" t="s">
        <v>70</v>
      </c>
      <c r="C61">
        <f>SUM(D37,D45,D21,D55)</f>
        <v>2825.1600000000003</v>
      </c>
      <c r="J61" s="9" t="s">
        <v>70</v>
      </c>
      <c r="K61">
        <f>SUM(L21,L37,L45,L55)</f>
        <v>3110.06</v>
      </c>
    </row>
  </sheetData>
  <mergeCells count="34">
    <mergeCell ref="E40:E45"/>
    <mergeCell ref="M40:M45"/>
    <mergeCell ref="E49:E56"/>
    <mergeCell ref="M49:M56"/>
    <mergeCell ref="A25:A30"/>
    <mergeCell ref="E25:E37"/>
    <mergeCell ref="A11:A16"/>
    <mergeCell ref="M25:M36"/>
    <mergeCell ref="A8:F8"/>
    <mergeCell ref="B22:D22"/>
    <mergeCell ref="B23:D23"/>
    <mergeCell ref="E9:F9"/>
    <mergeCell ref="J1:N1"/>
    <mergeCell ref="H8:N8"/>
    <mergeCell ref="M9:N9"/>
    <mergeCell ref="J22:L22"/>
    <mergeCell ref="J23:L23"/>
    <mergeCell ref="M11:M21"/>
    <mergeCell ref="B1:F1"/>
    <mergeCell ref="B39:D39"/>
    <mergeCell ref="J39:L39"/>
    <mergeCell ref="B47:H47"/>
    <mergeCell ref="J47:N47"/>
    <mergeCell ref="B6:D6"/>
    <mergeCell ref="B5:D5"/>
    <mergeCell ref="B4:D4"/>
    <mergeCell ref="B3:D3"/>
    <mergeCell ref="B2:D2"/>
    <mergeCell ref="J2:L2"/>
    <mergeCell ref="J3:L3"/>
    <mergeCell ref="J4:L4"/>
    <mergeCell ref="J5:L5"/>
    <mergeCell ref="J6:L6"/>
    <mergeCell ref="E11:E2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0"/>
  <sheetViews>
    <sheetView tabSelected="1" workbookViewId="0">
      <selection activeCell="Q11" sqref="Q11"/>
    </sheetView>
  </sheetViews>
  <sheetFormatPr defaultRowHeight="15" x14ac:dyDescent="0.25"/>
  <cols>
    <col min="3" max="3" width="20.140625" customWidth="1"/>
    <col min="5" max="5" width="10.28515625" customWidth="1"/>
    <col min="6" max="6" width="12.28515625" customWidth="1"/>
    <col min="11" max="11" width="20.85546875" customWidth="1"/>
    <col min="14" max="14" width="11.5703125" customWidth="1"/>
    <col min="15" max="15" width="11.7109375" customWidth="1"/>
    <col min="16" max="16" width="11.140625" customWidth="1"/>
    <col min="17" max="17" width="11.42578125" customWidth="1"/>
  </cols>
  <sheetData>
    <row r="2" spans="2:17" ht="25.5" x14ac:dyDescent="0.35">
      <c r="B2" s="6"/>
      <c r="C2" s="111" t="s">
        <v>22</v>
      </c>
      <c r="D2" s="111"/>
      <c r="E2" s="111"/>
      <c r="F2" s="111"/>
      <c r="G2" s="111"/>
      <c r="H2" s="56"/>
      <c r="I2" s="56"/>
      <c r="J2" s="57"/>
      <c r="K2" s="112" t="s">
        <v>23</v>
      </c>
      <c r="L2" s="112"/>
      <c r="M2" s="112"/>
      <c r="N2" s="112"/>
      <c r="O2" s="112"/>
      <c r="P2" s="6"/>
      <c r="Q2" s="6"/>
    </row>
    <row r="3" spans="2:17" ht="60" x14ac:dyDescent="0.25">
      <c r="B3" s="6"/>
      <c r="C3" s="87" t="s">
        <v>36</v>
      </c>
      <c r="D3" s="87"/>
      <c r="E3" s="87"/>
      <c r="F3" s="44" t="s">
        <v>37</v>
      </c>
      <c r="G3" s="44" t="s">
        <v>40</v>
      </c>
      <c r="H3" s="44" t="s">
        <v>41</v>
      </c>
      <c r="I3" s="44" t="s">
        <v>42</v>
      </c>
      <c r="J3" s="58"/>
      <c r="K3" s="87" t="s">
        <v>36</v>
      </c>
      <c r="L3" s="87"/>
      <c r="M3" s="87"/>
      <c r="N3" s="44" t="s">
        <v>38</v>
      </c>
      <c r="O3" s="44" t="s">
        <v>25</v>
      </c>
      <c r="P3" s="44" t="s">
        <v>31</v>
      </c>
      <c r="Q3" s="44" t="s">
        <v>26</v>
      </c>
    </row>
    <row r="4" spans="2:17" x14ac:dyDescent="0.25">
      <c r="B4" s="6"/>
      <c r="C4" s="87" t="s">
        <v>46</v>
      </c>
      <c r="D4" s="87"/>
      <c r="E4" s="87"/>
      <c r="F4" s="44">
        <v>646.20000000000005</v>
      </c>
      <c r="G4" s="13">
        <v>21.2</v>
      </c>
      <c r="H4" s="44">
        <v>21.7</v>
      </c>
      <c r="I4" s="44">
        <v>92.2</v>
      </c>
      <c r="J4" s="58"/>
      <c r="K4" s="87" t="s">
        <v>46</v>
      </c>
      <c r="L4" s="87"/>
      <c r="M4" s="87"/>
      <c r="N4" s="44">
        <v>748</v>
      </c>
      <c r="O4" s="44">
        <v>22.5</v>
      </c>
      <c r="P4" s="44">
        <v>23</v>
      </c>
      <c r="Q4" s="44">
        <v>95.8</v>
      </c>
    </row>
    <row r="5" spans="2:17" x14ac:dyDescent="0.25">
      <c r="B5" s="6"/>
      <c r="C5" s="87" t="s">
        <v>28</v>
      </c>
      <c r="D5" s="87"/>
      <c r="E5" s="87"/>
      <c r="F5" s="44">
        <v>904.7</v>
      </c>
      <c r="G5" s="44">
        <v>29.6</v>
      </c>
      <c r="H5" s="44">
        <v>30.5</v>
      </c>
      <c r="I5" s="44">
        <v>128.9</v>
      </c>
      <c r="J5" s="58"/>
      <c r="K5" s="87" t="s">
        <v>28</v>
      </c>
      <c r="L5" s="87"/>
      <c r="M5" s="87"/>
      <c r="N5" s="44">
        <v>1047.2</v>
      </c>
      <c r="O5" s="44">
        <v>31.5</v>
      </c>
      <c r="P5" s="44">
        <v>32.200000000000003</v>
      </c>
      <c r="Q5" s="44">
        <v>134</v>
      </c>
    </row>
    <row r="6" spans="2:17" x14ac:dyDescent="0.25">
      <c r="B6" s="6"/>
      <c r="C6" s="87" t="s">
        <v>29</v>
      </c>
      <c r="D6" s="87"/>
      <c r="E6" s="87"/>
      <c r="F6" s="44">
        <v>387.8</v>
      </c>
      <c r="G6" s="44">
        <v>12.7</v>
      </c>
      <c r="H6" s="44">
        <v>13</v>
      </c>
      <c r="I6" s="44">
        <v>55.3</v>
      </c>
      <c r="J6" s="58"/>
      <c r="K6" s="87" t="s">
        <v>29</v>
      </c>
      <c r="L6" s="87"/>
      <c r="M6" s="87"/>
      <c r="N6" s="44">
        <v>448.8</v>
      </c>
      <c r="O6" s="44">
        <v>13.5</v>
      </c>
      <c r="P6" s="44">
        <v>13.8</v>
      </c>
      <c r="Q6" s="44">
        <v>57.4</v>
      </c>
    </row>
    <row r="7" spans="2:17" x14ac:dyDescent="0.25">
      <c r="B7" s="6"/>
      <c r="C7" s="87" t="s">
        <v>30</v>
      </c>
      <c r="D7" s="87"/>
      <c r="E7" s="87"/>
      <c r="F7" s="44">
        <v>646.29999999999995</v>
      </c>
      <c r="G7" s="13">
        <v>21.2</v>
      </c>
      <c r="H7" s="44">
        <v>21.7</v>
      </c>
      <c r="I7" s="44">
        <v>92.1</v>
      </c>
      <c r="J7" s="58"/>
      <c r="K7" s="87" t="s">
        <v>30</v>
      </c>
      <c r="L7" s="87"/>
      <c r="M7" s="87"/>
      <c r="N7" s="44">
        <v>748</v>
      </c>
      <c r="O7" s="44">
        <v>22.5</v>
      </c>
      <c r="P7" s="44">
        <v>23</v>
      </c>
      <c r="Q7" s="44">
        <v>95.8</v>
      </c>
    </row>
    <row r="8" spans="2:17" x14ac:dyDescent="0.25">
      <c r="B8" s="6"/>
      <c r="C8" s="6"/>
      <c r="D8" s="6"/>
      <c r="E8" s="44"/>
      <c r="F8" s="44"/>
      <c r="G8" s="44"/>
      <c r="H8" s="44"/>
      <c r="I8" s="44"/>
      <c r="J8" s="58"/>
      <c r="K8" s="6"/>
      <c r="L8" s="6"/>
      <c r="M8" s="44"/>
      <c r="N8" s="44"/>
      <c r="O8" s="44"/>
      <c r="P8" s="44"/>
      <c r="Q8" s="44"/>
    </row>
    <row r="9" spans="2:17" ht="15.75" x14ac:dyDescent="0.25">
      <c r="B9" s="92" t="s">
        <v>50</v>
      </c>
      <c r="C9" s="92"/>
      <c r="D9" s="92"/>
      <c r="E9" s="92"/>
      <c r="F9" s="92"/>
      <c r="G9" s="92"/>
      <c r="H9" s="59"/>
      <c r="I9" s="92" t="s">
        <v>50</v>
      </c>
      <c r="J9" s="92"/>
      <c r="K9" s="92"/>
      <c r="L9" s="92"/>
      <c r="M9" s="92"/>
      <c r="N9" s="92"/>
      <c r="O9" s="92"/>
      <c r="P9" s="59"/>
      <c r="Q9" s="59"/>
    </row>
    <row r="10" spans="2:17" ht="15.75" x14ac:dyDescent="0.25">
      <c r="B10" s="1"/>
      <c r="C10" s="1"/>
      <c r="D10" s="1"/>
      <c r="E10" s="1"/>
      <c r="F10" s="110"/>
      <c r="G10" s="110"/>
      <c r="H10" s="6"/>
      <c r="I10" s="1"/>
      <c r="J10" s="60"/>
      <c r="K10" s="1"/>
      <c r="L10" s="1"/>
      <c r="M10" s="1"/>
      <c r="N10" s="110"/>
      <c r="O10" s="110"/>
      <c r="P10" s="6"/>
      <c r="Q10" s="6"/>
    </row>
    <row r="11" spans="2:17" ht="47.25" x14ac:dyDescent="0.25">
      <c r="B11" s="1"/>
      <c r="C11" s="2" t="s">
        <v>0</v>
      </c>
      <c r="D11" s="2" t="s">
        <v>1</v>
      </c>
      <c r="E11" s="2" t="s">
        <v>2</v>
      </c>
      <c r="F11" s="27" t="s">
        <v>49</v>
      </c>
      <c r="G11" s="2" t="s">
        <v>32</v>
      </c>
      <c r="H11" s="2" t="s">
        <v>33</v>
      </c>
      <c r="I11" s="31" t="s">
        <v>24</v>
      </c>
      <c r="J11" s="60"/>
      <c r="K11" s="2" t="s">
        <v>0</v>
      </c>
      <c r="L11" s="2" t="s">
        <v>1</v>
      </c>
      <c r="M11" s="45" t="s">
        <v>2</v>
      </c>
      <c r="N11" s="47" t="s">
        <v>49</v>
      </c>
      <c r="O11" s="45" t="s">
        <v>32</v>
      </c>
      <c r="P11" s="18" t="s">
        <v>33</v>
      </c>
      <c r="Q11" s="18" t="s">
        <v>24</v>
      </c>
    </row>
    <row r="12" spans="2:17" ht="15.75" x14ac:dyDescent="0.25">
      <c r="B12" s="1"/>
      <c r="C12" s="2"/>
      <c r="D12" s="2"/>
      <c r="E12" s="2"/>
      <c r="F12" s="27"/>
      <c r="G12" s="20">
        <v>21.2</v>
      </c>
      <c r="H12" s="4">
        <v>21.7</v>
      </c>
      <c r="I12" s="4">
        <v>92.2</v>
      </c>
      <c r="J12" s="60"/>
      <c r="K12" s="2"/>
      <c r="L12" s="2"/>
      <c r="M12" s="2"/>
      <c r="N12" s="27"/>
      <c r="O12" s="4">
        <v>22.5</v>
      </c>
      <c r="P12" s="4">
        <v>23</v>
      </c>
      <c r="Q12" s="4">
        <v>95.8</v>
      </c>
    </row>
    <row r="13" spans="2:17" ht="15.75" x14ac:dyDescent="0.25">
      <c r="B13" s="1"/>
      <c r="C13" s="2" t="s">
        <v>71</v>
      </c>
      <c r="D13" s="45">
        <v>200</v>
      </c>
      <c r="E13" s="45"/>
      <c r="F13" s="27"/>
      <c r="G13" s="20"/>
      <c r="H13" s="4"/>
      <c r="I13" s="4"/>
      <c r="J13" s="60"/>
      <c r="K13" s="2" t="s">
        <v>71</v>
      </c>
      <c r="L13" s="45">
        <v>200</v>
      </c>
      <c r="M13" s="45"/>
      <c r="N13" s="27"/>
      <c r="O13" s="20"/>
      <c r="P13" s="4"/>
      <c r="Q13" s="4"/>
    </row>
    <row r="14" spans="2:17" ht="15.75" x14ac:dyDescent="0.25">
      <c r="B14" s="1"/>
      <c r="C14" s="3" t="s">
        <v>72</v>
      </c>
      <c r="D14" s="7">
        <v>50</v>
      </c>
      <c r="E14" s="7">
        <v>172</v>
      </c>
      <c r="F14" s="109">
        <v>646.20000000000005</v>
      </c>
      <c r="G14" s="20">
        <v>5.2</v>
      </c>
      <c r="H14" s="20">
        <v>0.55000000000000004</v>
      </c>
      <c r="I14" s="20">
        <v>35.75</v>
      </c>
      <c r="J14" s="60"/>
      <c r="K14" s="3" t="s">
        <v>72</v>
      </c>
      <c r="L14" s="7">
        <v>50</v>
      </c>
      <c r="M14" s="7">
        <v>172</v>
      </c>
      <c r="N14" s="109">
        <v>748</v>
      </c>
      <c r="O14" s="20">
        <v>5.2</v>
      </c>
      <c r="P14" s="20">
        <v>0.55000000000000004</v>
      </c>
      <c r="Q14" s="20">
        <v>35.75</v>
      </c>
    </row>
    <row r="15" spans="2:17" ht="15.75" x14ac:dyDescent="0.25">
      <c r="B15" s="1"/>
      <c r="C15" s="75" t="s">
        <v>73</v>
      </c>
      <c r="D15" s="7">
        <v>30</v>
      </c>
      <c r="E15" s="7">
        <v>147</v>
      </c>
      <c r="F15" s="109"/>
      <c r="G15" s="20">
        <v>10.199999999999999</v>
      </c>
      <c r="H15" s="20">
        <v>7.6</v>
      </c>
      <c r="I15" s="20">
        <v>9</v>
      </c>
      <c r="J15" s="60"/>
      <c r="K15" s="3" t="s">
        <v>73</v>
      </c>
      <c r="L15" s="7">
        <v>30</v>
      </c>
      <c r="M15" s="7">
        <v>147</v>
      </c>
      <c r="N15" s="109"/>
      <c r="O15" s="20">
        <v>10.199999999999999</v>
      </c>
      <c r="P15" s="20">
        <v>7.6</v>
      </c>
      <c r="Q15" s="20">
        <v>9</v>
      </c>
    </row>
    <row r="16" spans="2:17" ht="15.75" x14ac:dyDescent="0.25">
      <c r="B16" s="1"/>
      <c r="C16" s="2" t="s">
        <v>7</v>
      </c>
      <c r="D16" s="46">
        <v>50</v>
      </c>
      <c r="E16" s="7">
        <v>115</v>
      </c>
      <c r="F16" s="109"/>
      <c r="G16" s="20">
        <v>4</v>
      </c>
      <c r="H16" s="20">
        <v>0.5</v>
      </c>
      <c r="I16" s="20">
        <v>24.85</v>
      </c>
      <c r="J16" s="60"/>
      <c r="K16" s="3" t="s">
        <v>7</v>
      </c>
      <c r="L16" s="7">
        <v>50</v>
      </c>
      <c r="M16" s="7">
        <v>115</v>
      </c>
      <c r="N16" s="109"/>
      <c r="O16" s="20">
        <v>4</v>
      </c>
      <c r="P16" s="20">
        <v>0.5</v>
      </c>
      <c r="Q16" s="20">
        <v>24.85</v>
      </c>
    </row>
    <row r="17" spans="2:17" ht="15.75" x14ac:dyDescent="0.25">
      <c r="B17" s="1"/>
      <c r="C17" s="2" t="s">
        <v>74</v>
      </c>
      <c r="D17" s="46">
        <v>20</v>
      </c>
      <c r="E17" s="7">
        <v>72.400000000000006</v>
      </c>
      <c r="F17" s="109"/>
      <c r="G17" s="20">
        <v>4.5999999999999996</v>
      </c>
      <c r="H17" s="20">
        <v>5.8</v>
      </c>
      <c r="I17" s="20">
        <v>0</v>
      </c>
      <c r="J17" s="60"/>
      <c r="K17" s="3" t="s">
        <v>74</v>
      </c>
      <c r="L17" s="7">
        <v>20</v>
      </c>
      <c r="M17" s="7">
        <v>72.400000000000006</v>
      </c>
      <c r="N17" s="109"/>
      <c r="O17" s="20">
        <v>4.5999999999999996</v>
      </c>
      <c r="P17" s="20">
        <v>5.8</v>
      </c>
      <c r="Q17" s="20">
        <v>0</v>
      </c>
    </row>
    <row r="18" spans="2:17" ht="15.75" x14ac:dyDescent="0.25">
      <c r="B18" s="1"/>
      <c r="C18" s="2" t="s">
        <v>15</v>
      </c>
      <c r="D18" s="46">
        <v>20</v>
      </c>
      <c r="E18" s="7">
        <v>34</v>
      </c>
      <c r="F18" s="109"/>
      <c r="G18" s="20">
        <v>1.32</v>
      </c>
      <c r="H18" s="20">
        <v>1.48</v>
      </c>
      <c r="I18" s="20">
        <v>3.88</v>
      </c>
      <c r="J18" s="60"/>
      <c r="K18" s="3" t="s">
        <v>15</v>
      </c>
      <c r="L18" s="7">
        <v>20</v>
      </c>
      <c r="M18" s="7">
        <v>34</v>
      </c>
      <c r="N18" s="109"/>
      <c r="O18" s="20">
        <v>1.32</v>
      </c>
      <c r="P18" s="20">
        <v>1.48</v>
      </c>
      <c r="Q18" s="20">
        <v>3.88</v>
      </c>
    </row>
    <row r="19" spans="2:17" ht="15.75" x14ac:dyDescent="0.25">
      <c r="B19" s="1"/>
      <c r="C19" s="2" t="s">
        <v>9</v>
      </c>
      <c r="D19" s="46">
        <v>10</v>
      </c>
      <c r="E19" s="7">
        <v>40</v>
      </c>
      <c r="F19" s="109"/>
      <c r="G19" s="20">
        <v>0.76</v>
      </c>
      <c r="H19" s="20">
        <v>1.18</v>
      </c>
      <c r="I19" s="20">
        <v>7.5</v>
      </c>
      <c r="J19" s="60"/>
      <c r="K19" s="3" t="s">
        <v>9</v>
      </c>
      <c r="L19" s="7">
        <v>30</v>
      </c>
      <c r="M19" s="7">
        <v>120</v>
      </c>
      <c r="N19" s="109"/>
      <c r="O19" s="20">
        <v>2.2799999999999998</v>
      </c>
      <c r="P19" s="20">
        <v>3.54</v>
      </c>
      <c r="Q19" s="20">
        <v>22.5</v>
      </c>
    </row>
    <row r="20" spans="2:17" ht="15.75" x14ac:dyDescent="0.25">
      <c r="B20" s="1"/>
      <c r="C20" s="2" t="s">
        <v>75</v>
      </c>
      <c r="D20" s="46">
        <v>200</v>
      </c>
      <c r="E20" s="7"/>
      <c r="F20" s="109"/>
      <c r="G20" s="20"/>
      <c r="H20" s="20"/>
      <c r="I20" s="20"/>
      <c r="J20" s="60"/>
      <c r="K20" s="2" t="s">
        <v>75</v>
      </c>
      <c r="L20" s="7">
        <v>200</v>
      </c>
      <c r="M20" s="7"/>
      <c r="N20" s="109"/>
      <c r="O20" s="20"/>
      <c r="P20" s="20"/>
      <c r="Q20" s="20"/>
    </row>
    <row r="21" spans="2:17" ht="15.75" x14ac:dyDescent="0.25">
      <c r="B21" s="1"/>
      <c r="C21" s="3" t="s">
        <v>76</v>
      </c>
      <c r="D21" s="7">
        <v>2</v>
      </c>
      <c r="E21" s="7">
        <v>0</v>
      </c>
      <c r="F21" s="109"/>
      <c r="G21" s="20">
        <v>0</v>
      </c>
      <c r="H21" s="20">
        <v>0</v>
      </c>
      <c r="I21" s="20">
        <v>0</v>
      </c>
      <c r="J21" s="60"/>
      <c r="K21" s="3" t="s">
        <v>76</v>
      </c>
      <c r="L21" s="7">
        <v>2</v>
      </c>
      <c r="M21" s="7">
        <v>0</v>
      </c>
      <c r="N21" s="109"/>
      <c r="O21" s="20">
        <v>0</v>
      </c>
      <c r="P21" s="20">
        <v>0</v>
      </c>
      <c r="Q21" s="20">
        <v>0</v>
      </c>
    </row>
    <row r="22" spans="2:17" ht="15.75" x14ac:dyDescent="0.25">
      <c r="B22" s="1"/>
      <c r="C22" s="3" t="s">
        <v>77</v>
      </c>
      <c r="D22" s="7">
        <v>5</v>
      </c>
      <c r="E22" s="7">
        <v>20</v>
      </c>
      <c r="F22" s="109"/>
      <c r="G22" s="20">
        <v>0</v>
      </c>
      <c r="H22" s="20">
        <v>0</v>
      </c>
      <c r="I22" s="20">
        <v>5</v>
      </c>
      <c r="J22" s="60"/>
      <c r="K22" s="3" t="s">
        <v>77</v>
      </c>
      <c r="L22" s="7">
        <v>5</v>
      </c>
      <c r="M22" s="7">
        <v>20</v>
      </c>
      <c r="N22" s="109"/>
      <c r="O22" s="20">
        <v>0</v>
      </c>
      <c r="P22" s="20">
        <v>0</v>
      </c>
      <c r="Q22" s="20">
        <v>5</v>
      </c>
    </row>
    <row r="23" spans="2:17" ht="15.75" x14ac:dyDescent="0.25">
      <c r="B23" s="1"/>
      <c r="C23" s="2" t="s">
        <v>39</v>
      </c>
      <c r="D23" s="7">
        <f>D13+D16+D17+D18+D19+D20</f>
        <v>500</v>
      </c>
      <c r="E23" s="7">
        <f>SUM(E12:E22)</f>
        <v>600.4</v>
      </c>
      <c r="F23" s="109"/>
      <c r="G23" s="20">
        <f>SUM(G14:G22)</f>
        <v>26.080000000000002</v>
      </c>
      <c r="H23" s="20">
        <f t="shared" ref="H23:I23" si="0">SUM(H14:H22)</f>
        <v>17.11</v>
      </c>
      <c r="I23" s="20">
        <f t="shared" si="0"/>
        <v>85.97999999999999</v>
      </c>
      <c r="J23" s="60"/>
      <c r="K23" s="2" t="s">
        <v>39</v>
      </c>
      <c r="L23" s="7">
        <f>L13+L16+L17+L18+L19+L20</f>
        <v>520</v>
      </c>
      <c r="M23" s="7">
        <f>SUM(M12:M22)</f>
        <v>680.4</v>
      </c>
      <c r="N23" s="109"/>
      <c r="O23" s="20">
        <f>SUM(O14:O22)</f>
        <v>27.6</v>
      </c>
      <c r="P23" s="20">
        <f t="shared" ref="P23:Q23" si="1">SUM(P14:P22)</f>
        <v>19.47</v>
      </c>
      <c r="Q23" s="20">
        <f t="shared" si="1"/>
        <v>100.97999999999999</v>
      </c>
    </row>
    <row r="24" spans="2:17" ht="31.5" x14ac:dyDescent="0.25">
      <c r="B24" s="1"/>
      <c r="C24" s="27" t="s">
        <v>27</v>
      </c>
      <c r="D24" s="32">
        <v>500</v>
      </c>
      <c r="E24" s="7"/>
      <c r="F24" s="66"/>
      <c r="G24" s="20"/>
      <c r="H24" s="20"/>
      <c r="I24" s="20"/>
      <c r="J24" s="60"/>
      <c r="K24" s="27" t="s">
        <v>27</v>
      </c>
      <c r="L24" s="7">
        <v>550</v>
      </c>
      <c r="M24" s="7"/>
      <c r="N24" s="66"/>
      <c r="O24" s="20"/>
      <c r="P24" s="20"/>
      <c r="Q24" s="20"/>
    </row>
    <row r="25" spans="2:17" ht="15.75" x14ac:dyDescent="0.25">
      <c r="B25" s="92" t="s">
        <v>45</v>
      </c>
      <c r="C25" s="92"/>
      <c r="D25" s="92"/>
      <c r="E25" s="92"/>
      <c r="F25" s="92"/>
      <c r="G25" s="92"/>
      <c r="H25" s="35"/>
      <c r="I25" s="92" t="s">
        <v>45</v>
      </c>
      <c r="J25" s="92"/>
      <c r="K25" s="92"/>
      <c r="L25" s="92"/>
      <c r="M25" s="92"/>
      <c r="N25" s="92"/>
      <c r="O25" s="92"/>
      <c r="P25" s="35"/>
      <c r="Q25" s="35"/>
    </row>
    <row r="26" spans="2:17" ht="15.75" x14ac:dyDescent="0.25">
      <c r="B26" s="1"/>
      <c r="C26" s="1"/>
      <c r="D26" s="1"/>
      <c r="E26" s="1"/>
      <c r="F26" s="110"/>
      <c r="G26" s="110"/>
      <c r="H26" s="1"/>
      <c r="I26" s="1"/>
      <c r="J26" s="60"/>
      <c r="K26" s="1"/>
      <c r="L26" s="1"/>
      <c r="M26" s="1"/>
      <c r="N26" s="110"/>
      <c r="O26" s="110"/>
      <c r="P26" s="1"/>
      <c r="Q26" s="1"/>
    </row>
    <row r="27" spans="2:17" ht="47.25" x14ac:dyDescent="0.25">
      <c r="B27" s="1"/>
      <c r="C27" s="2" t="s">
        <v>0</v>
      </c>
      <c r="D27" s="2" t="s">
        <v>1</v>
      </c>
      <c r="E27" s="2" t="s">
        <v>2</v>
      </c>
      <c r="F27" s="61" t="s">
        <v>49</v>
      </c>
      <c r="G27" s="2" t="s">
        <v>32</v>
      </c>
      <c r="H27" s="2" t="s">
        <v>33</v>
      </c>
      <c r="I27" s="31" t="s">
        <v>24</v>
      </c>
      <c r="J27" s="60"/>
      <c r="K27" s="2" t="s">
        <v>0</v>
      </c>
      <c r="L27" s="2" t="s">
        <v>1</v>
      </c>
      <c r="M27" s="45" t="s">
        <v>2</v>
      </c>
      <c r="N27" s="62" t="s">
        <v>49</v>
      </c>
      <c r="O27" s="45" t="s">
        <v>32</v>
      </c>
      <c r="P27" s="18" t="s">
        <v>33</v>
      </c>
      <c r="Q27" s="18" t="s">
        <v>24</v>
      </c>
    </row>
    <row r="28" spans="2:17" ht="15.75" x14ac:dyDescent="0.25">
      <c r="B28" s="1"/>
      <c r="C28" s="2"/>
      <c r="D28" s="45"/>
      <c r="E28" s="45"/>
      <c r="F28" s="61"/>
      <c r="G28" s="4">
        <v>29.6</v>
      </c>
      <c r="H28" s="4">
        <v>30.5</v>
      </c>
      <c r="I28" s="4">
        <v>128.9</v>
      </c>
      <c r="J28" s="60"/>
      <c r="K28" s="2"/>
      <c r="L28" s="45"/>
      <c r="M28" s="45"/>
      <c r="N28" s="67"/>
      <c r="O28" s="4">
        <v>31.5</v>
      </c>
      <c r="P28" s="4">
        <v>32.200000000000003</v>
      </c>
      <c r="Q28" s="4">
        <v>134</v>
      </c>
    </row>
    <row r="29" spans="2:17" ht="15.75" x14ac:dyDescent="0.25">
      <c r="B29" s="1"/>
      <c r="C29" s="3" t="s">
        <v>16</v>
      </c>
      <c r="D29" s="7">
        <v>10</v>
      </c>
      <c r="E29" s="7">
        <v>60.7</v>
      </c>
      <c r="F29" s="109">
        <v>904.7</v>
      </c>
      <c r="G29" s="20">
        <v>1.9</v>
      </c>
      <c r="H29" s="4">
        <v>5.4</v>
      </c>
      <c r="I29" s="4">
        <v>1.6</v>
      </c>
      <c r="J29" s="60"/>
      <c r="K29" s="3" t="s">
        <v>16</v>
      </c>
      <c r="L29" s="7">
        <v>20</v>
      </c>
      <c r="M29" s="7">
        <v>121.4</v>
      </c>
      <c r="N29" s="109">
        <v>1047.2</v>
      </c>
      <c r="O29" s="20">
        <v>3.8</v>
      </c>
      <c r="P29" s="4">
        <v>10.8</v>
      </c>
      <c r="Q29" s="4">
        <v>3.2</v>
      </c>
    </row>
    <row r="30" spans="2:17" ht="15.75" x14ac:dyDescent="0.25">
      <c r="B30" s="1"/>
      <c r="C30" s="3" t="s">
        <v>17</v>
      </c>
      <c r="D30" s="7">
        <v>10</v>
      </c>
      <c r="E30" s="7">
        <v>3.5</v>
      </c>
      <c r="F30" s="109"/>
      <c r="G30" s="20">
        <v>0</v>
      </c>
      <c r="H30" s="20">
        <v>0</v>
      </c>
      <c r="I30" s="20">
        <v>9</v>
      </c>
      <c r="J30" s="60"/>
      <c r="K30" s="3" t="s">
        <v>17</v>
      </c>
      <c r="L30" s="7">
        <v>10</v>
      </c>
      <c r="M30" s="7">
        <v>3.5</v>
      </c>
      <c r="N30" s="109"/>
      <c r="O30" s="20">
        <v>0</v>
      </c>
      <c r="P30" s="20">
        <v>0</v>
      </c>
      <c r="Q30" s="20">
        <v>9</v>
      </c>
    </row>
    <row r="31" spans="2:17" ht="32.25" customHeight="1" x14ac:dyDescent="0.25">
      <c r="B31" s="1"/>
      <c r="C31" s="3" t="s">
        <v>18</v>
      </c>
      <c r="D31" s="7">
        <v>80</v>
      </c>
      <c r="E31" s="7">
        <v>400</v>
      </c>
      <c r="F31" s="109"/>
      <c r="G31" s="20">
        <v>6.2</v>
      </c>
      <c r="H31" s="20">
        <v>20.8</v>
      </c>
      <c r="I31" s="20">
        <v>46.4</v>
      </c>
      <c r="J31" s="60"/>
      <c r="K31" s="3" t="s">
        <v>18</v>
      </c>
      <c r="L31" s="7">
        <v>80</v>
      </c>
      <c r="M31" s="7">
        <v>400</v>
      </c>
      <c r="N31" s="109"/>
      <c r="O31" s="20">
        <v>6.2</v>
      </c>
      <c r="P31" s="20">
        <v>20.8</v>
      </c>
      <c r="Q31" s="20">
        <v>46.4</v>
      </c>
    </row>
    <row r="32" spans="2:17" ht="30.75" customHeight="1" x14ac:dyDescent="0.25">
      <c r="B32" s="1"/>
      <c r="C32" s="63" t="s">
        <v>78</v>
      </c>
      <c r="D32" s="7">
        <v>250</v>
      </c>
      <c r="E32" s="7"/>
      <c r="F32" s="109"/>
      <c r="G32" s="20"/>
      <c r="H32" s="20"/>
      <c r="I32" s="20"/>
      <c r="J32" s="60"/>
      <c r="K32" s="64" t="s">
        <v>78</v>
      </c>
      <c r="L32" s="7">
        <v>250</v>
      </c>
      <c r="M32" s="7"/>
      <c r="N32" s="109"/>
      <c r="O32" s="20"/>
      <c r="P32" s="20"/>
      <c r="Q32" s="20"/>
    </row>
    <row r="33" spans="2:17" ht="15.75" x14ac:dyDescent="0.25">
      <c r="B33" s="1"/>
      <c r="C33" s="63" t="s">
        <v>51</v>
      </c>
      <c r="D33" s="7">
        <v>100</v>
      </c>
      <c r="E33" s="7">
        <v>77</v>
      </c>
      <c r="F33" s="109"/>
      <c r="G33" s="20">
        <v>2</v>
      </c>
      <c r="H33" s="20">
        <v>0.4</v>
      </c>
      <c r="I33" s="20">
        <v>16.3</v>
      </c>
      <c r="J33" s="60"/>
      <c r="K33" s="63" t="s">
        <v>51</v>
      </c>
      <c r="L33" s="7">
        <v>100</v>
      </c>
      <c r="M33" s="7">
        <v>77</v>
      </c>
      <c r="N33" s="109"/>
      <c r="O33" s="20">
        <v>2</v>
      </c>
      <c r="P33" s="20">
        <v>0.4</v>
      </c>
      <c r="Q33" s="20">
        <v>16.3</v>
      </c>
    </row>
    <row r="34" spans="2:17" ht="15.75" x14ac:dyDescent="0.25">
      <c r="B34" s="1"/>
      <c r="C34" s="63" t="s">
        <v>52</v>
      </c>
      <c r="D34" s="7">
        <v>20</v>
      </c>
      <c r="E34" s="7">
        <v>7</v>
      </c>
      <c r="F34" s="109"/>
      <c r="G34" s="20">
        <v>0.26</v>
      </c>
      <c r="H34" s="20">
        <v>0.02</v>
      </c>
      <c r="I34" s="20">
        <v>1.38</v>
      </c>
      <c r="J34" s="60"/>
      <c r="K34" s="63" t="s">
        <v>52</v>
      </c>
      <c r="L34" s="7">
        <v>20</v>
      </c>
      <c r="M34" s="7">
        <v>7</v>
      </c>
      <c r="N34" s="109"/>
      <c r="O34" s="20">
        <v>0.26</v>
      </c>
      <c r="P34" s="20">
        <v>0.02</v>
      </c>
      <c r="Q34" s="20">
        <v>1.38</v>
      </c>
    </row>
    <row r="35" spans="2:17" ht="15.75" x14ac:dyDescent="0.25">
      <c r="B35" s="1"/>
      <c r="C35" s="63" t="s">
        <v>53</v>
      </c>
      <c r="D35" s="7">
        <v>20</v>
      </c>
      <c r="E35" s="7">
        <v>12.2</v>
      </c>
      <c r="F35" s="109"/>
      <c r="G35" s="20">
        <v>0.3</v>
      </c>
      <c r="H35" s="20">
        <v>0.06</v>
      </c>
      <c r="I35" s="20">
        <v>2.48</v>
      </c>
      <c r="J35" s="60"/>
      <c r="K35" s="63" t="s">
        <v>53</v>
      </c>
      <c r="L35" s="7">
        <v>20</v>
      </c>
      <c r="M35" s="7">
        <v>12.2</v>
      </c>
      <c r="N35" s="109"/>
      <c r="O35" s="20">
        <v>0.3</v>
      </c>
      <c r="P35" s="20">
        <v>0.06</v>
      </c>
      <c r="Q35" s="20">
        <v>2.48</v>
      </c>
    </row>
    <row r="36" spans="2:17" ht="15.75" x14ac:dyDescent="0.25">
      <c r="B36" s="1"/>
      <c r="C36" s="63" t="s">
        <v>79</v>
      </c>
      <c r="D36" s="7">
        <v>30</v>
      </c>
      <c r="E36" s="7">
        <v>63</v>
      </c>
      <c r="F36" s="109"/>
      <c r="G36" s="20">
        <v>4.5</v>
      </c>
      <c r="H36" s="20">
        <v>5.0999999999999996</v>
      </c>
      <c r="I36" s="20">
        <v>0</v>
      </c>
      <c r="J36" s="60"/>
      <c r="K36" s="63" t="s">
        <v>79</v>
      </c>
      <c r="L36" s="7">
        <v>30</v>
      </c>
      <c r="M36" s="7">
        <v>63</v>
      </c>
      <c r="N36" s="109"/>
      <c r="O36" s="20">
        <v>4.5</v>
      </c>
      <c r="P36" s="20">
        <v>5.0999999999999996</v>
      </c>
      <c r="Q36" s="20">
        <v>0</v>
      </c>
    </row>
    <row r="37" spans="2:17" ht="43.5" customHeight="1" x14ac:dyDescent="0.25">
      <c r="B37" s="1"/>
      <c r="C37" s="3" t="s">
        <v>12</v>
      </c>
      <c r="D37" s="74">
        <v>70</v>
      </c>
      <c r="E37" s="74">
        <v>40.6</v>
      </c>
      <c r="F37" s="109"/>
      <c r="G37" s="74">
        <v>1.54</v>
      </c>
      <c r="H37" s="19">
        <v>0</v>
      </c>
      <c r="I37" s="74">
        <v>7.84</v>
      </c>
      <c r="J37" s="60"/>
      <c r="K37" s="3" t="s">
        <v>12</v>
      </c>
      <c r="L37" s="74">
        <v>70</v>
      </c>
      <c r="M37" s="74">
        <v>40.6</v>
      </c>
      <c r="N37" s="109"/>
      <c r="O37" s="74">
        <v>1.54</v>
      </c>
      <c r="P37" s="19">
        <v>0</v>
      </c>
      <c r="Q37" s="74">
        <v>7.84</v>
      </c>
    </row>
    <row r="38" spans="2:17" ht="39.75" customHeight="1" x14ac:dyDescent="0.25">
      <c r="B38" s="1"/>
      <c r="C38" s="3" t="s">
        <v>13</v>
      </c>
      <c r="D38" s="7">
        <v>65</v>
      </c>
      <c r="E38" s="7">
        <v>32.5</v>
      </c>
      <c r="F38" s="109"/>
      <c r="G38" s="20">
        <v>1.95</v>
      </c>
      <c r="H38" s="20">
        <v>0.26</v>
      </c>
      <c r="I38" s="20">
        <v>4.55</v>
      </c>
      <c r="J38" s="60"/>
      <c r="K38" s="3" t="s">
        <v>13</v>
      </c>
      <c r="L38" s="74">
        <v>65</v>
      </c>
      <c r="M38" s="74">
        <v>32.5</v>
      </c>
      <c r="N38" s="109"/>
      <c r="O38" s="20">
        <v>1.95</v>
      </c>
      <c r="P38" s="20">
        <v>0.26</v>
      </c>
      <c r="Q38" s="20">
        <v>4.55</v>
      </c>
    </row>
    <row r="39" spans="2:17" ht="15.75" x14ac:dyDescent="0.25">
      <c r="B39" s="1"/>
      <c r="C39" s="8" t="s">
        <v>7</v>
      </c>
      <c r="D39" s="7">
        <v>50</v>
      </c>
      <c r="E39" s="7">
        <v>115</v>
      </c>
      <c r="F39" s="109"/>
      <c r="G39" s="20">
        <v>4</v>
      </c>
      <c r="H39" s="20">
        <v>0.5</v>
      </c>
      <c r="I39" s="20">
        <v>24.85</v>
      </c>
      <c r="J39" s="60"/>
      <c r="K39" s="8" t="s">
        <v>7</v>
      </c>
      <c r="L39" s="7">
        <v>100</v>
      </c>
      <c r="M39" s="7">
        <v>230</v>
      </c>
      <c r="N39" s="109"/>
      <c r="O39" s="20">
        <v>8</v>
      </c>
      <c r="P39" s="20">
        <v>1</v>
      </c>
      <c r="Q39" s="20">
        <v>49.7</v>
      </c>
    </row>
    <row r="40" spans="2:17" ht="36" customHeight="1" x14ac:dyDescent="0.25">
      <c r="B40" s="1"/>
      <c r="C40" s="77" t="s">
        <v>80</v>
      </c>
      <c r="D40" s="7">
        <v>30</v>
      </c>
      <c r="E40" s="7">
        <v>82.5</v>
      </c>
      <c r="F40" s="109"/>
      <c r="G40" s="20">
        <v>4.83</v>
      </c>
      <c r="H40" s="20">
        <v>6.99</v>
      </c>
      <c r="I40" s="20">
        <v>0.12</v>
      </c>
      <c r="J40" s="60"/>
      <c r="K40" s="8" t="s">
        <v>80</v>
      </c>
      <c r="L40" s="7">
        <v>30</v>
      </c>
      <c r="M40" s="7">
        <v>82.5</v>
      </c>
      <c r="N40" s="109"/>
      <c r="O40" s="20">
        <v>4.83</v>
      </c>
      <c r="P40" s="20">
        <v>6.99</v>
      </c>
      <c r="Q40" s="20">
        <v>0.12</v>
      </c>
    </row>
    <row r="41" spans="2:17" ht="25.5" customHeight="1" x14ac:dyDescent="0.25">
      <c r="B41" s="1"/>
      <c r="C41" s="3" t="s">
        <v>75</v>
      </c>
      <c r="D41" s="7">
        <v>200</v>
      </c>
      <c r="E41" s="7"/>
      <c r="F41" s="109"/>
      <c r="G41" s="20"/>
      <c r="H41" s="20"/>
      <c r="I41" s="20"/>
      <c r="J41" s="60"/>
      <c r="K41" s="2" t="s">
        <v>75</v>
      </c>
      <c r="L41" s="7">
        <v>200</v>
      </c>
      <c r="M41" s="7"/>
      <c r="N41" s="109"/>
      <c r="O41" s="20"/>
      <c r="P41" s="20"/>
      <c r="Q41" s="20"/>
    </row>
    <row r="42" spans="2:17" ht="15.75" x14ac:dyDescent="0.25">
      <c r="B42" s="1"/>
      <c r="C42" s="3" t="s">
        <v>76</v>
      </c>
      <c r="D42" s="7">
        <v>2</v>
      </c>
      <c r="E42" s="7">
        <v>0</v>
      </c>
      <c r="F42" s="109"/>
      <c r="G42" s="20">
        <v>0</v>
      </c>
      <c r="H42" s="20">
        <v>0</v>
      </c>
      <c r="I42" s="20">
        <v>0</v>
      </c>
      <c r="J42" s="60"/>
      <c r="K42" s="3" t="s">
        <v>76</v>
      </c>
      <c r="L42" s="7">
        <v>2</v>
      </c>
      <c r="M42" s="7">
        <v>0</v>
      </c>
      <c r="N42" s="109"/>
      <c r="O42" s="20">
        <v>0</v>
      </c>
      <c r="P42" s="20">
        <v>0</v>
      </c>
      <c r="Q42" s="20">
        <v>0</v>
      </c>
    </row>
    <row r="43" spans="2:17" ht="15.75" x14ac:dyDescent="0.25">
      <c r="B43" s="1"/>
      <c r="C43" s="3" t="s">
        <v>77</v>
      </c>
      <c r="D43" s="7">
        <v>5</v>
      </c>
      <c r="E43" s="7">
        <v>20</v>
      </c>
      <c r="F43" s="109"/>
      <c r="G43" s="20">
        <v>0</v>
      </c>
      <c r="H43" s="20">
        <v>0</v>
      </c>
      <c r="I43" s="20">
        <v>5</v>
      </c>
      <c r="J43" s="60"/>
      <c r="K43" s="3" t="s">
        <v>77</v>
      </c>
      <c r="L43" s="7">
        <v>5</v>
      </c>
      <c r="M43" s="7">
        <v>20</v>
      </c>
      <c r="N43" s="109"/>
      <c r="O43" s="20">
        <v>0</v>
      </c>
      <c r="P43" s="20">
        <v>0</v>
      </c>
      <c r="Q43" s="20">
        <v>5</v>
      </c>
    </row>
    <row r="44" spans="2:17" ht="15.75" x14ac:dyDescent="0.25">
      <c r="B44" s="1"/>
      <c r="C44" s="65" t="s">
        <v>39</v>
      </c>
      <c r="D44" s="7">
        <f>D29+D30+D31+D32+D37+D38+D39+D40+D41</f>
        <v>765</v>
      </c>
      <c r="E44" s="7">
        <f>SUM(E29:E43)</f>
        <v>914.00000000000011</v>
      </c>
      <c r="F44" s="109"/>
      <c r="G44" s="20">
        <f>SUM(G29:G40)</f>
        <v>27.479999999999997</v>
      </c>
      <c r="H44" s="20">
        <f>SUM(H29:H40)</f>
        <v>39.53</v>
      </c>
      <c r="I44" s="20">
        <f>SUM(I29:I43)</f>
        <v>119.52000000000001</v>
      </c>
      <c r="J44" s="60"/>
      <c r="K44" s="65" t="s">
        <v>39</v>
      </c>
      <c r="L44" s="7">
        <f>SUM(L29:L32,L37,L38,L39,L40,L41)</f>
        <v>825</v>
      </c>
      <c r="M44" s="7">
        <f>SUM(M29:M43)</f>
        <v>1089.7</v>
      </c>
      <c r="N44" s="109"/>
      <c r="O44" s="20">
        <f>SUM(O29:O40)</f>
        <v>33.380000000000003</v>
      </c>
      <c r="P44" s="20">
        <f>SUM(P29:P40)</f>
        <v>45.430000000000007</v>
      </c>
      <c r="Q44" s="20">
        <f>SUM(Q29:Q43)</f>
        <v>145.97</v>
      </c>
    </row>
    <row r="45" spans="2:17" ht="31.5" x14ac:dyDescent="0.25">
      <c r="B45" s="1"/>
      <c r="C45" s="27" t="s">
        <v>27</v>
      </c>
      <c r="D45" s="32">
        <v>700</v>
      </c>
      <c r="E45" s="7"/>
      <c r="F45" s="66"/>
      <c r="G45" s="20"/>
      <c r="H45" s="20"/>
      <c r="I45" s="20"/>
      <c r="J45" s="60"/>
      <c r="K45" s="27" t="s">
        <v>27</v>
      </c>
      <c r="L45" s="32">
        <v>800</v>
      </c>
      <c r="M45" s="7"/>
      <c r="N45" s="66"/>
      <c r="O45" s="20"/>
      <c r="P45" s="20"/>
      <c r="Q45" s="20"/>
    </row>
    <row r="46" spans="2:17" ht="15.75" x14ac:dyDescent="0.25">
      <c r="B46" s="92" t="s">
        <v>43</v>
      </c>
      <c r="C46" s="92"/>
      <c r="D46" s="92"/>
      <c r="E46" s="92"/>
      <c r="F46" s="92"/>
      <c r="G46" s="92"/>
      <c r="H46" s="35"/>
      <c r="I46" s="92" t="s">
        <v>43</v>
      </c>
      <c r="J46" s="92"/>
      <c r="K46" s="92"/>
      <c r="L46" s="92"/>
      <c r="M46" s="92"/>
      <c r="N46" s="92"/>
      <c r="O46" s="92"/>
      <c r="P46" s="35"/>
      <c r="Q46" s="35"/>
    </row>
    <row r="47" spans="2:17" ht="15.75" x14ac:dyDescent="0.25">
      <c r="B47" s="1"/>
      <c r="C47" s="1"/>
      <c r="D47" s="1"/>
      <c r="E47" s="1"/>
      <c r="F47" s="110"/>
      <c r="G47" s="110"/>
      <c r="H47" s="1"/>
      <c r="I47" s="1"/>
      <c r="J47" s="60"/>
      <c r="K47" s="1"/>
      <c r="L47" s="1"/>
      <c r="M47" s="1"/>
      <c r="N47" s="110"/>
      <c r="O47" s="110"/>
      <c r="P47" s="1"/>
      <c r="Q47" s="1"/>
    </row>
    <row r="48" spans="2:17" ht="47.25" x14ac:dyDescent="0.25">
      <c r="B48" s="1"/>
      <c r="C48" s="2" t="s">
        <v>0</v>
      </c>
      <c r="D48" s="2" t="s">
        <v>1</v>
      </c>
      <c r="E48" s="2" t="s">
        <v>2</v>
      </c>
      <c r="F48" s="47" t="s">
        <v>49</v>
      </c>
      <c r="G48" s="2" t="s">
        <v>32</v>
      </c>
      <c r="H48" s="2" t="s">
        <v>33</v>
      </c>
      <c r="I48" s="31" t="s">
        <v>24</v>
      </c>
      <c r="J48" s="60"/>
      <c r="K48" s="2" t="s">
        <v>0</v>
      </c>
      <c r="L48" s="2" t="s">
        <v>1</v>
      </c>
      <c r="M48" s="45" t="s">
        <v>2</v>
      </c>
      <c r="N48" s="62" t="s">
        <v>49</v>
      </c>
      <c r="O48" s="45" t="s">
        <v>32</v>
      </c>
      <c r="P48" s="18" t="s">
        <v>33</v>
      </c>
      <c r="Q48" s="18" t="s">
        <v>24</v>
      </c>
    </row>
    <row r="49" spans="2:17" ht="15.75" x14ac:dyDescent="0.25">
      <c r="B49" s="1"/>
      <c r="C49" s="2"/>
      <c r="D49" s="2"/>
      <c r="E49" s="2"/>
      <c r="F49" s="47"/>
      <c r="G49" s="20">
        <v>21.2</v>
      </c>
      <c r="H49" s="4">
        <v>21.7</v>
      </c>
      <c r="I49" s="4">
        <v>92.1</v>
      </c>
      <c r="J49" s="60"/>
      <c r="K49" s="2"/>
      <c r="L49" s="2"/>
      <c r="M49" s="2"/>
      <c r="N49" s="67"/>
      <c r="O49" s="4">
        <v>22.5</v>
      </c>
      <c r="P49" s="4">
        <v>23</v>
      </c>
      <c r="Q49" s="4">
        <v>95.8</v>
      </c>
    </row>
    <row r="50" spans="2:17" ht="31.5" x14ac:dyDescent="0.25">
      <c r="B50" s="1"/>
      <c r="C50" s="2" t="s">
        <v>81</v>
      </c>
      <c r="D50" s="45">
        <v>200</v>
      </c>
      <c r="E50" s="45">
        <v>404</v>
      </c>
      <c r="F50" s="47"/>
      <c r="G50" s="20"/>
      <c r="H50" s="4"/>
      <c r="I50" s="4"/>
      <c r="J50" s="60"/>
      <c r="K50" s="2" t="s">
        <v>81</v>
      </c>
      <c r="L50" s="45">
        <v>200</v>
      </c>
      <c r="M50" s="45">
        <v>404</v>
      </c>
      <c r="N50" s="67"/>
      <c r="O50" s="4"/>
      <c r="P50" s="4"/>
      <c r="Q50" s="4"/>
    </row>
    <row r="51" spans="2:17" ht="31.5" x14ac:dyDescent="0.25">
      <c r="B51" s="1"/>
      <c r="C51" s="3" t="s">
        <v>20</v>
      </c>
      <c r="D51" s="7">
        <v>100</v>
      </c>
      <c r="E51" s="7">
        <v>341</v>
      </c>
      <c r="F51" s="109">
        <v>646.29999999999995</v>
      </c>
      <c r="G51" s="7">
        <v>5.6</v>
      </c>
      <c r="H51" s="7">
        <v>0.2</v>
      </c>
      <c r="I51" s="7">
        <v>79.099999999999994</v>
      </c>
      <c r="J51" s="60"/>
      <c r="K51" s="3" t="s">
        <v>20</v>
      </c>
      <c r="L51" s="7">
        <v>100</v>
      </c>
      <c r="M51" s="7">
        <v>341</v>
      </c>
      <c r="N51" s="109">
        <v>748</v>
      </c>
      <c r="O51" s="7">
        <v>5.6</v>
      </c>
      <c r="P51" s="7">
        <v>0.2</v>
      </c>
      <c r="Q51" s="7">
        <v>79.099999999999994</v>
      </c>
    </row>
    <row r="52" spans="2:17" ht="15.75" x14ac:dyDescent="0.25">
      <c r="B52" s="1"/>
      <c r="C52" s="1" t="s">
        <v>11</v>
      </c>
      <c r="D52" s="7">
        <v>30</v>
      </c>
      <c r="E52" s="7">
        <v>63</v>
      </c>
      <c r="F52" s="109"/>
      <c r="G52" s="20">
        <v>4.5</v>
      </c>
      <c r="H52" s="20">
        <v>5.0999999999999996</v>
      </c>
      <c r="I52" s="20">
        <v>0</v>
      </c>
      <c r="J52" s="60"/>
      <c r="K52" s="1" t="s">
        <v>11</v>
      </c>
      <c r="L52" s="7">
        <v>30</v>
      </c>
      <c r="M52" s="7">
        <v>63</v>
      </c>
      <c r="N52" s="109"/>
      <c r="O52" s="20">
        <v>4.5</v>
      </c>
      <c r="P52" s="20">
        <v>5.0999999999999996</v>
      </c>
      <c r="Q52" s="20">
        <v>0</v>
      </c>
    </row>
    <row r="53" spans="2:17" ht="15.75" x14ac:dyDescent="0.25">
      <c r="B53" s="1"/>
      <c r="C53" s="31" t="s">
        <v>7</v>
      </c>
      <c r="D53" s="46">
        <v>50</v>
      </c>
      <c r="E53" s="7">
        <v>115</v>
      </c>
      <c r="F53" s="109"/>
      <c r="G53" s="20">
        <v>4</v>
      </c>
      <c r="H53" s="20">
        <v>0.5</v>
      </c>
      <c r="I53" s="20">
        <v>24.85</v>
      </c>
      <c r="J53" s="60"/>
      <c r="K53" s="1" t="s">
        <v>7</v>
      </c>
      <c r="L53" s="7">
        <v>50</v>
      </c>
      <c r="M53" s="7">
        <v>115</v>
      </c>
      <c r="N53" s="109"/>
      <c r="O53" s="20">
        <v>4</v>
      </c>
      <c r="P53" s="20">
        <v>0.5</v>
      </c>
      <c r="Q53" s="20">
        <v>24.85</v>
      </c>
    </row>
    <row r="54" spans="2:17" ht="33" customHeight="1" x14ac:dyDescent="0.25">
      <c r="B54" s="1"/>
      <c r="C54" s="80" t="s">
        <v>88</v>
      </c>
      <c r="D54" s="46">
        <v>40</v>
      </c>
      <c r="E54" s="7">
        <v>55.2</v>
      </c>
      <c r="F54" s="109"/>
      <c r="G54" s="22">
        <v>8.4</v>
      </c>
      <c r="H54" s="22">
        <v>2.4</v>
      </c>
      <c r="I54" s="22">
        <v>0</v>
      </c>
      <c r="J54" s="60"/>
      <c r="K54" s="3" t="s">
        <v>88</v>
      </c>
      <c r="L54" s="46">
        <v>40</v>
      </c>
      <c r="M54" s="74">
        <v>55.2</v>
      </c>
      <c r="N54" s="109"/>
      <c r="O54" s="22">
        <v>8.4</v>
      </c>
      <c r="P54" s="22">
        <v>2.4</v>
      </c>
      <c r="Q54" s="22">
        <v>0</v>
      </c>
    </row>
    <row r="55" spans="2:17" ht="31.5" x14ac:dyDescent="0.25">
      <c r="B55" s="1"/>
      <c r="C55" s="2" t="s">
        <v>5</v>
      </c>
      <c r="D55" s="46">
        <v>10</v>
      </c>
      <c r="E55" s="7">
        <v>56.9</v>
      </c>
      <c r="F55" s="109"/>
      <c r="G55" s="22">
        <v>1</v>
      </c>
      <c r="H55" s="22">
        <v>3.59</v>
      </c>
      <c r="I55" s="22">
        <v>4.41</v>
      </c>
      <c r="J55" s="60"/>
      <c r="K55" s="3" t="s">
        <v>5</v>
      </c>
      <c r="L55" s="7">
        <v>30</v>
      </c>
      <c r="M55" s="7">
        <v>170.7</v>
      </c>
      <c r="N55" s="109"/>
      <c r="O55" s="22">
        <v>3</v>
      </c>
      <c r="P55" s="22">
        <v>10.77</v>
      </c>
      <c r="Q55" s="22">
        <v>13.23</v>
      </c>
    </row>
    <row r="56" spans="2:17" ht="15.75" x14ac:dyDescent="0.25">
      <c r="B56" s="1"/>
      <c r="C56" s="31" t="s">
        <v>6</v>
      </c>
      <c r="D56" s="46">
        <v>200</v>
      </c>
      <c r="E56" s="46">
        <v>20</v>
      </c>
      <c r="F56" s="109"/>
      <c r="G56" s="22"/>
      <c r="H56" s="22"/>
      <c r="I56" s="22"/>
      <c r="J56" s="60"/>
      <c r="K56" s="31" t="s">
        <v>6</v>
      </c>
      <c r="L56" s="46">
        <v>200</v>
      </c>
      <c r="M56" s="46">
        <v>20</v>
      </c>
      <c r="N56" s="109"/>
      <c r="O56" s="22"/>
      <c r="P56" s="22"/>
      <c r="Q56" s="22"/>
    </row>
    <row r="57" spans="2:17" ht="15.75" x14ac:dyDescent="0.25">
      <c r="B57" s="1"/>
      <c r="C57" s="1" t="s">
        <v>82</v>
      </c>
      <c r="D57" s="7">
        <v>2</v>
      </c>
      <c r="E57" s="7">
        <v>0</v>
      </c>
      <c r="F57" s="109"/>
      <c r="G57" s="22">
        <v>0</v>
      </c>
      <c r="H57" s="22">
        <v>0</v>
      </c>
      <c r="I57" s="22">
        <v>0</v>
      </c>
      <c r="J57" s="60"/>
      <c r="K57" s="1" t="s">
        <v>82</v>
      </c>
      <c r="L57" s="7">
        <v>2</v>
      </c>
      <c r="M57" s="7">
        <v>0</v>
      </c>
      <c r="N57" s="109"/>
      <c r="O57" s="22">
        <v>0</v>
      </c>
      <c r="P57" s="22">
        <v>0</v>
      </c>
      <c r="Q57" s="22">
        <v>0</v>
      </c>
    </row>
    <row r="58" spans="2:17" ht="15.75" x14ac:dyDescent="0.25">
      <c r="B58" s="1"/>
      <c r="C58" s="1" t="s">
        <v>83</v>
      </c>
      <c r="D58" s="7">
        <v>5</v>
      </c>
      <c r="E58" s="7">
        <v>20</v>
      </c>
      <c r="F58" s="109"/>
      <c r="G58" s="22">
        <v>0</v>
      </c>
      <c r="H58" s="22">
        <v>0</v>
      </c>
      <c r="I58" s="22">
        <v>5</v>
      </c>
      <c r="J58" s="60"/>
      <c r="K58" s="1" t="s">
        <v>83</v>
      </c>
      <c r="L58" s="7">
        <v>5</v>
      </c>
      <c r="M58" s="7">
        <v>20</v>
      </c>
      <c r="N58" s="109"/>
      <c r="O58" s="22">
        <v>0</v>
      </c>
      <c r="P58" s="22">
        <v>0</v>
      </c>
      <c r="Q58" s="22">
        <v>5</v>
      </c>
    </row>
    <row r="59" spans="2:17" ht="15.75" x14ac:dyDescent="0.25">
      <c r="B59" s="1"/>
      <c r="C59" s="31" t="s">
        <v>39</v>
      </c>
      <c r="D59" s="7">
        <f>SUM(D50,D53,D54,D55,D56)</f>
        <v>500</v>
      </c>
      <c r="E59" s="7">
        <f>SUM(E50,E53:E56)</f>
        <v>651.1</v>
      </c>
      <c r="F59" s="68"/>
      <c r="G59" s="7">
        <f>SUM(G51:G58)</f>
        <v>23.5</v>
      </c>
      <c r="H59" s="7">
        <f>SUM(H51:H58)</f>
        <v>11.79</v>
      </c>
      <c r="I59" s="7">
        <f>SUM(I51:I58)</f>
        <v>113.35999999999999</v>
      </c>
      <c r="J59" s="60"/>
      <c r="K59" s="31" t="s">
        <v>39</v>
      </c>
      <c r="L59" s="7">
        <f>SUM(L50,L53:L56)</f>
        <v>520</v>
      </c>
      <c r="M59" s="7">
        <f>SUM(M50,M53:M56)</f>
        <v>764.90000000000009</v>
      </c>
      <c r="N59" s="69"/>
      <c r="O59" s="7">
        <f>SUM(O51:O58)</f>
        <v>25.5</v>
      </c>
      <c r="P59" s="7">
        <f>SUM(P51:P58)</f>
        <v>18.97</v>
      </c>
      <c r="Q59" s="7">
        <f>SUM(Q51:Q58)</f>
        <v>122.17999999999999</v>
      </c>
    </row>
    <row r="60" spans="2:17" ht="31.5" x14ac:dyDescent="0.25">
      <c r="B60" s="1"/>
      <c r="C60" s="27" t="s">
        <v>27</v>
      </c>
      <c r="D60" s="7">
        <v>700</v>
      </c>
      <c r="E60" s="7"/>
      <c r="F60" s="68"/>
      <c r="G60" s="7"/>
      <c r="H60" s="7"/>
      <c r="I60" s="7"/>
      <c r="J60" s="60"/>
      <c r="K60" s="27" t="s">
        <v>27</v>
      </c>
      <c r="L60" s="7">
        <v>800</v>
      </c>
      <c r="M60" s="7"/>
      <c r="N60" s="69"/>
      <c r="O60" s="7"/>
      <c r="P60" s="7"/>
      <c r="Q60" s="7"/>
    </row>
    <row r="61" spans="2:17" ht="15.75" x14ac:dyDescent="0.25">
      <c r="B61" s="1"/>
      <c r="C61" s="82" t="s">
        <v>44</v>
      </c>
      <c r="D61" s="82"/>
      <c r="E61" s="82"/>
      <c r="F61" s="33"/>
      <c r="G61" s="33"/>
      <c r="H61" s="33"/>
      <c r="I61" s="35"/>
      <c r="J61" s="60"/>
      <c r="K61" s="82" t="s">
        <v>44</v>
      </c>
      <c r="L61" s="82"/>
      <c r="M61" s="82"/>
      <c r="N61" s="33"/>
      <c r="O61" s="33"/>
      <c r="P61" s="1"/>
      <c r="Q61" s="1"/>
    </row>
    <row r="62" spans="2:17" ht="47.25" x14ac:dyDescent="0.25">
      <c r="B62" s="1"/>
      <c r="C62" s="2" t="s">
        <v>0</v>
      </c>
      <c r="D62" s="45" t="s">
        <v>1</v>
      </c>
      <c r="E62" s="45" t="s">
        <v>2</v>
      </c>
      <c r="F62" s="47" t="s">
        <v>49</v>
      </c>
      <c r="G62" s="4">
        <v>12.7</v>
      </c>
      <c r="H62" s="4">
        <v>13</v>
      </c>
      <c r="I62" s="4">
        <v>55.3</v>
      </c>
      <c r="J62" s="60"/>
      <c r="K62" s="2" t="s">
        <v>0</v>
      </c>
      <c r="L62" s="2" t="s">
        <v>1</v>
      </c>
      <c r="M62" s="2" t="s">
        <v>2</v>
      </c>
      <c r="N62" s="47" t="s">
        <v>49</v>
      </c>
      <c r="O62" s="4">
        <v>13.5</v>
      </c>
      <c r="P62" s="4">
        <v>13.8</v>
      </c>
      <c r="Q62" s="4">
        <v>57.4</v>
      </c>
    </row>
    <row r="63" spans="2:17" ht="15.75" x14ac:dyDescent="0.25">
      <c r="B63" s="1"/>
      <c r="C63" s="31" t="s">
        <v>7</v>
      </c>
      <c r="D63" s="46">
        <v>50</v>
      </c>
      <c r="E63" s="7">
        <v>115</v>
      </c>
      <c r="F63" s="109">
        <v>387.8</v>
      </c>
      <c r="G63" s="20">
        <v>4</v>
      </c>
      <c r="H63" s="20">
        <v>0.5</v>
      </c>
      <c r="I63" s="20">
        <v>24.85</v>
      </c>
      <c r="J63" s="60"/>
      <c r="K63" s="1" t="s">
        <v>7</v>
      </c>
      <c r="L63" s="7">
        <v>50</v>
      </c>
      <c r="M63" s="7">
        <v>115</v>
      </c>
      <c r="N63" s="109">
        <v>448.8</v>
      </c>
      <c r="O63" s="20">
        <v>4</v>
      </c>
      <c r="P63" s="20">
        <v>0.5</v>
      </c>
      <c r="Q63" s="20">
        <v>24.85</v>
      </c>
    </row>
    <row r="64" spans="2:17" ht="31.5" x14ac:dyDescent="0.25">
      <c r="B64" s="1"/>
      <c r="C64" s="2" t="s">
        <v>34</v>
      </c>
      <c r="D64" s="46">
        <v>20</v>
      </c>
      <c r="E64" s="7">
        <v>72.400000000000006</v>
      </c>
      <c r="F64" s="109"/>
      <c r="G64" s="20">
        <v>4.5999999999999996</v>
      </c>
      <c r="H64" s="20">
        <v>5.8</v>
      </c>
      <c r="I64" s="20">
        <v>0</v>
      </c>
      <c r="J64" s="60"/>
      <c r="K64" s="1" t="s">
        <v>4</v>
      </c>
      <c r="L64" s="7">
        <v>20</v>
      </c>
      <c r="M64" s="7">
        <v>72.400000000000006</v>
      </c>
      <c r="N64" s="109"/>
      <c r="O64" s="20">
        <v>4.5999999999999996</v>
      </c>
      <c r="P64" s="20">
        <v>5.8</v>
      </c>
      <c r="Q64" s="20">
        <v>0</v>
      </c>
    </row>
    <row r="65" spans="2:17" ht="31.5" x14ac:dyDescent="0.25">
      <c r="B65" s="1"/>
      <c r="C65" s="2" t="s">
        <v>5</v>
      </c>
      <c r="D65" s="46">
        <v>20</v>
      </c>
      <c r="E65" s="7">
        <v>113.8</v>
      </c>
      <c r="F65" s="109"/>
      <c r="G65" s="22">
        <v>2</v>
      </c>
      <c r="H65" s="22">
        <v>7.18</v>
      </c>
      <c r="I65" s="22">
        <v>8.82</v>
      </c>
      <c r="J65" s="60"/>
      <c r="K65" s="1" t="s">
        <v>5</v>
      </c>
      <c r="L65" s="7">
        <v>20</v>
      </c>
      <c r="M65" s="7">
        <v>113.8</v>
      </c>
      <c r="N65" s="109"/>
      <c r="O65" s="22">
        <v>2</v>
      </c>
      <c r="P65" s="22">
        <v>7.18</v>
      </c>
      <c r="Q65" s="22">
        <v>8.82</v>
      </c>
    </row>
    <row r="66" spans="2:17" ht="15.75" x14ac:dyDescent="0.25">
      <c r="B66" s="1"/>
      <c r="C66" s="78" t="s">
        <v>19</v>
      </c>
      <c r="D66" s="46">
        <v>200</v>
      </c>
      <c r="E66" s="7">
        <v>94</v>
      </c>
      <c r="F66" s="109"/>
      <c r="G66" s="22">
        <v>0.8</v>
      </c>
      <c r="H66" s="22">
        <v>0.8</v>
      </c>
      <c r="I66" s="22">
        <v>19.600000000000001</v>
      </c>
      <c r="J66" s="60"/>
      <c r="K66" s="1" t="s">
        <v>19</v>
      </c>
      <c r="L66" s="7">
        <v>200</v>
      </c>
      <c r="M66" s="7">
        <v>94</v>
      </c>
      <c r="N66" s="109"/>
      <c r="O66" s="22">
        <v>0.8</v>
      </c>
      <c r="P66" s="22">
        <v>0.8</v>
      </c>
      <c r="Q66" s="22">
        <v>19.600000000000001</v>
      </c>
    </row>
    <row r="67" spans="2:17" ht="15.75" x14ac:dyDescent="0.25">
      <c r="B67" s="1"/>
      <c r="C67" s="31" t="s">
        <v>39</v>
      </c>
      <c r="D67" s="7">
        <f>SUM(D63:D66)</f>
        <v>290</v>
      </c>
      <c r="E67" s="7">
        <f>SUM(E63:E66)</f>
        <v>395.2</v>
      </c>
      <c r="F67" s="1"/>
      <c r="G67" s="7">
        <f t="shared" ref="G67:I67" si="2">SUM(G63:G66)</f>
        <v>11.4</v>
      </c>
      <c r="H67" s="7">
        <f t="shared" si="2"/>
        <v>14.280000000000001</v>
      </c>
      <c r="I67" s="7">
        <f t="shared" si="2"/>
        <v>53.27</v>
      </c>
      <c r="J67" s="60"/>
      <c r="K67" s="31" t="s">
        <v>39</v>
      </c>
      <c r="L67" s="7">
        <f>SUM(L63:L66)</f>
        <v>290</v>
      </c>
      <c r="M67" s="7">
        <f>SUM(M63:M66)</f>
        <v>395.2</v>
      </c>
      <c r="N67" s="1"/>
      <c r="O67" s="1">
        <f t="shared" ref="O67:Q67" si="3">SUM(O63:O66)</f>
        <v>11.4</v>
      </c>
      <c r="P67" s="1">
        <f t="shared" si="3"/>
        <v>14.280000000000001</v>
      </c>
      <c r="Q67" s="1">
        <f t="shared" si="3"/>
        <v>53.27</v>
      </c>
    </row>
    <row r="68" spans="2:17" ht="31.5" x14ac:dyDescent="0.25">
      <c r="B68" s="70"/>
      <c r="C68" s="27" t="s">
        <v>27</v>
      </c>
      <c r="D68" s="7">
        <v>300</v>
      </c>
      <c r="E68" s="1"/>
      <c r="F68" s="1"/>
      <c r="G68" s="1"/>
      <c r="H68" s="1"/>
      <c r="I68" s="1"/>
      <c r="J68" s="71"/>
      <c r="K68" s="27" t="s">
        <v>27</v>
      </c>
      <c r="L68" s="7">
        <v>350</v>
      </c>
      <c r="M68" s="1"/>
      <c r="N68" s="1"/>
      <c r="O68" s="1"/>
      <c r="P68" s="1"/>
      <c r="Q68" s="1"/>
    </row>
    <row r="69" spans="2:17" ht="63" x14ac:dyDescent="0.25">
      <c r="B69" s="70"/>
      <c r="C69" s="70"/>
      <c r="D69" s="70"/>
      <c r="E69" s="70"/>
      <c r="F69" s="72" t="s">
        <v>37</v>
      </c>
      <c r="G69" s="72" t="s">
        <v>40</v>
      </c>
      <c r="H69" s="72" t="s">
        <v>41</v>
      </c>
      <c r="I69" s="72" t="s">
        <v>42</v>
      </c>
      <c r="J69" s="71"/>
      <c r="K69" s="70"/>
      <c r="L69" s="70"/>
      <c r="M69" s="70"/>
      <c r="N69" s="72" t="s">
        <v>38</v>
      </c>
      <c r="O69" s="72" t="s">
        <v>25</v>
      </c>
      <c r="P69" s="72" t="s">
        <v>31</v>
      </c>
      <c r="Q69" s="72" t="s">
        <v>26</v>
      </c>
    </row>
    <row r="70" spans="2:17" ht="15.75" x14ac:dyDescent="0.25">
      <c r="B70" s="70"/>
      <c r="C70" s="70"/>
      <c r="D70" s="70"/>
      <c r="E70" s="70" t="s">
        <v>84</v>
      </c>
      <c r="F70" s="7">
        <f>E23+E44+E59+E67</f>
        <v>2560.6999999999998</v>
      </c>
      <c r="G70" s="7">
        <f>G23+G44+G59+G67</f>
        <v>88.460000000000008</v>
      </c>
      <c r="H70" s="7">
        <f>H23+H44+H59+H67</f>
        <v>82.710000000000008</v>
      </c>
      <c r="I70" s="7">
        <f>I23+I44+I59+I67</f>
        <v>372.13</v>
      </c>
      <c r="J70" s="71"/>
      <c r="K70" s="70"/>
      <c r="L70" s="70"/>
      <c r="M70" s="70" t="s">
        <v>84</v>
      </c>
      <c r="N70" s="7">
        <f>M23+M44+M59+M67</f>
        <v>2930.2</v>
      </c>
      <c r="O70" s="7">
        <f>O23+O44+O59+O67</f>
        <v>97.88000000000001</v>
      </c>
      <c r="P70" s="7">
        <f>P23+P44+P59+P67</f>
        <v>98.15</v>
      </c>
      <c r="Q70" s="7">
        <f>Q23+Q44+Q59+Q67</f>
        <v>422.4</v>
      </c>
    </row>
  </sheetData>
  <mergeCells count="34">
    <mergeCell ref="C2:G2"/>
    <mergeCell ref="K2:O2"/>
    <mergeCell ref="C3:E3"/>
    <mergeCell ref="K3:M3"/>
    <mergeCell ref="C4:E4"/>
    <mergeCell ref="K4:M4"/>
    <mergeCell ref="C5:E5"/>
    <mergeCell ref="K5:M5"/>
    <mergeCell ref="C6:E6"/>
    <mergeCell ref="K6:M6"/>
    <mergeCell ref="C7:E7"/>
    <mergeCell ref="K7:M7"/>
    <mergeCell ref="B9:G9"/>
    <mergeCell ref="I9:O9"/>
    <mergeCell ref="F10:G10"/>
    <mergeCell ref="N10:O10"/>
    <mergeCell ref="F14:F23"/>
    <mergeCell ref="N14:N23"/>
    <mergeCell ref="B25:G25"/>
    <mergeCell ref="I25:O25"/>
    <mergeCell ref="F26:G26"/>
    <mergeCell ref="N26:O26"/>
    <mergeCell ref="F29:F44"/>
    <mergeCell ref="N29:N44"/>
    <mergeCell ref="C61:E61"/>
    <mergeCell ref="K61:M61"/>
    <mergeCell ref="F63:F66"/>
    <mergeCell ref="N63:N66"/>
    <mergeCell ref="B46:G46"/>
    <mergeCell ref="I46:O46"/>
    <mergeCell ref="F47:G47"/>
    <mergeCell ref="N47:O47"/>
    <mergeCell ref="F51:F58"/>
    <mergeCell ref="N51:N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2022-09-15T11:17:22Z</dcterms:modified>
</cp:coreProperties>
</file>